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media/image6.png" ContentType="image/png"/>
  <Override PartName="/xl/media/image5.png" ContentType="image/png"/>
  <Override PartName="/xl/media/image4.png" ContentType="image/png"/>
  <Override PartName="/xl/media/image3.png" ContentType="image/png"/>
  <Override PartName="/xl/media/image2.png" ContentType="image/png"/>
  <Override PartName="/xl/media/image1.png" ContentType="image/png"/>
  <Override PartName="/xl/drawings/_rels/drawing5.xml.rels" ContentType="application/vnd.openxmlformats-package.relationships+xml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195" firstSheet="0" activeTab="0"/>
  </bookViews>
  <sheets>
    <sheet name="Balanço_Patrimonial" sheetId="1" state="visible" r:id="rId2"/>
    <sheet name="DRE_3_Trimestre" sheetId="2" state="visible" r:id="rId3"/>
    <sheet name="DRA" sheetId="3" state="visible" r:id="rId4"/>
    <sheet name="DMPL" sheetId="4" state="visible" r:id="rId5"/>
    <sheet name="DFC" sheetId="5" state="visible" r:id="rId6"/>
  </sheets>
  <definedNames>
    <definedName function="false" hidden="false" localSheetId="0" name="_xlnm.Print_Area" vbProcedure="false">Balanço_Patrimonial!$A$1:$K$102</definedName>
    <definedName function="false" hidden="false" localSheetId="4" name="_xlnm.Print_Area" vbProcedure="false">DFC!$A$1:$E$83</definedName>
    <definedName function="false" hidden="false" localSheetId="3" name="_xlnm.Print_Area" vbProcedure="false">DMPL!$A$1:$G$75</definedName>
    <definedName function="false" hidden="false" localSheetId="2" name="_xlnm.Print_Area" vbProcedure="false">DRA!$A$1:$CY$34</definedName>
    <definedName function="false" hidden="false" name="ANO" vbProcedure="false">'file:///c:/2016-ccg/demonstrações%20contábeis/planilha%20de%20dre%20-%20v0.3.xlsm'#dre_-#REF!.$B$5</definedName>
    <definedName function="false" hidden="false" name="COMPLEMENTO" vbProcedure="false">'file:///c:/2016-ccg/demonstrações%20contábeis/planilha%20de%20dre%20-%20v0.3.xlsm'#dre_-#REF!.$B$8</definedName>
    <definedName function="false" hidden="false" name="ESPACO" vbProcedure="false">'file:///c:/2016-ccg/demonstrações%20contábeis/planilha%20de%20dre%20-%20v0.3.xlsm'#dre_-#REF!.$C$8</definedName>
    <definedName function="false" hidden="false" name="PERIODO" vbProcedure="false">'file:///c:/2016-ccg/demonstrações%20contábeis/planilha%20de%20dre%20-%20v0.3.xlsm'#dre_-#REF!.$B$2</definedName>
    <definedName function="false" hidden="false" name="TRIMESTRE_1" vbProcedure="false">['file:///C:/2017-CCG/Encerramento do Exercicio/1º Trimestre/Planilha de DRE - V0.7.xlsm']Tabela_Auxiliar!$E$2</definedName>
    <definedName function="false" hidden="false" name="TRIMESTRE_2" vbProcedure="false">['file:///C:/2017-CCG/Encerramento do Exercicio/1º Trimestre/Planilha de DRE - V0.7.xlsm']Tabela_Auxiliar!$E$3</definedName>
    <definedName function="false" hidden="false" name="TRIMESTRE_3" vbProcedure="false">['file:///C:/2017-CCG/Encerramento do Exercicio/1º Trimestre/Planilha de DRE - V0.7.xlsm']Tabela_Auxiliar!$E$4</definedName>
  </definedNames>
  <calcPr iterateCount="100" refMode="A1" iterate="false" iterateDelta="0.001"/>
</workbook>
</file>

<file path=xl/sharedStrings.xml><?xml version="1.0" encoding="utf-8"?>
<sst xmlns="http://schemas.openxmlformats.org/spreadsheetml/2006/main" count="317" uniqueCount="163">
  <si>
    <t> </t>
  </si>
  <si>
    <t>MINISTÉRIO DA AGRICULTURA, PECUÁRIA E ABASTECIMENTO - MAPA</t>
  </si>
  <si>
    <t>EMPRESA BRASILEIRA DE PESQUISA AGROPECUÁRIA - EMBRAPA</t>
  </si>
  <si>
    <t>C.G.C.00.348.003/0001-10</t>
  </si>
  <si>
    <t>BALANÇO PATRIMONIAL DOS EXERCÍCIOS  DE 2017 E 2016</t>
  </si>
  <si>
    <t>A T I V O </t>
  </si>
  <si>
    <t>P A S S I V O </t>
  </si>
  <si>
    <t>SETEMBRO / 2017</t>
  </si>
  <si>
    <t>DEZEMBRO / 2016</t>
  </si>
  <si>
    <t>R$</t>
  </si>
  <si>
    <r>
      <t xml:space="preserve">CIRCULANTE </t>
    </r>
    <r>
      <rPr>
        <b val="true"/>
        <vertAlign val="superscript"/>
        <sz val="12"/>
        <color rgb="FF000000"/>
        <rFont val="Times New Roman"/>
        <family val="1"/>
      </rPr>
      <t xml:space="preserve">1.1</t>
    </r>
    <r>
      <rPr>
        <b val="true"/>
        <sz val="12"/>
        <color rgb="FF000000"/>
        <rFont val="Times New Roman"/>
        <family val="1"/>
      </rPr>
      <t xml:space="preserve">..................................................................................................................................................</t>
    </r>
  </si>
  <si>
    <r>
      <t xml:space="preserve">CIRCULANTE </t>
    </r>
    <r>
      <rPr>
        <b val="true"/>
        <vertAlign val="superscript"/>
        <sz val="12"/>
        <color rgb="FF000000"/>
        <rFont val="Times New Roman"/>
        <family val="1"/>
      </rPr>
      <t xml:space="preserve">1.3</t>
    </r>
    <r>
      <rPr>
        <b val="true"/>
        <sz val="12"/>
        <color rgb="FF000000"/>
        <rFont val="Times New Roman"/>
        <family val="1"/>
      </rPr>
      <t xml:space="preserve"> .................................................................................................................................</t>
    </r>
  </si>
  <si>
    <r>
      <t xml:space="preserve">   </t>
    </r>
    <r>
      <rPr>
        <u val="single"/>
        <sz val="12"/>
        <color rgb="FF000000"/>
        <rFont val="Times New Roman"/>
        <family val="1"/>
      </rPr>
      <t xml:space="preserve">DISPONÍVEL</t>
    </r>
    <r>
      <rPr>
        <sz val="12"/>
        <color rgb="FF000000"/>
        <rFont val="Times New Roman"/>
        <family val="1"/>
      </rPr>
      <t xml:space="preserve"> .......................................................................................................................</t>
    </r>
  </si>
  <si>
    <r>
      <t xml:space="preserve">      Obrigações Trabalhistas Previdenciárias e Assistênciais </t>
    </r>
    <r>
      <rPr>
        <vertAlign val="superscript"/>
        <sz val="12"/>
        <color rgb="FF000000"/>
        <rFont val="Times New Roman"/>
        <family val="1"/>
      </rPr>
      <t xml:space="preserve">1.3(a)  </t>
    </r>
    <r>
      <rPr>
        <sz val="12"/>
        <color rgb="FF000000"/>
        <rFont val="Times New Roman"/>
        <family val="1"/>
      </rPr>
      <t xml:space="preserve">.............................................................................................................................</t>
    </r>
  </si>
  <si>
    <r>
      <t xml:space="preserve">      Caixa e Equivalentes de Caixa </t>
    </r>
    <r>
      <rPr>
        <vertAlign val="superscript"/>
        <sz val="12"/>
        <color rgb="FF000000"/>
        <rFont val="Times New Roman"/>
        <family val="1"/>
      </rPr>
      <t xml:space="preserve">1.1 (a)</t>
    </r>
    <r>
      <rPr>
        <sz val="12"/>
        <color rgb="FF000000"/>
        <rFont val="Times New Roman"/>
        <family val="1"/>
      </rPr>
      <t xml:space="preserve">....................................................................................................................................</t>
    </r>
  </si>
  <si>
    <r>
      <t xml:space="preserve">      Fornecedores e Contas a Pagar </t>
    </r>
    <r>
      <rPr>
        <vertAlign val="superscript"/>
        <sz val="12"/>
        <color rgb="FF000000"/>
        <rFont val="Times New Roman"/>
        <family val="1"/>
      </rPr>
      <t xml:space="preserve">1.3(b)</t>
    </r>
    <r>
      <rPr>
        <sz val="12"/>
        <color rgb="FF000000"/>
        <rFont val="Times New Roman"/>
        <family val="1"/>
      </rPr>
      <t xml:space="preserve">..............................................................................................................................</t>
    </r>
  </si>
  <si>
    <r>
      <t xml:space="preserve">      Obrigações Fiscais </t>
    </r>
    <r>
      <rPr>
        <vertAlign val="superscript"/>
        <sz val="12"/>
        <color rgb="FF000000"/>
        <rFont val="Times New Roman"/>
        <family val="1"/>
      </rPr>
      <t xml:space="preserve">1.3(c)</t>
    </r>
    <r>
      <rPr>
        <sz val="12"/>
        <color rgb="FF000000"/>
        <rFont val="Times New Roman"/>
        <family val="1"/>
      </rPr>
      <t xml:space="preserve">..................................................................................................................................</t>
    </r>
  </si>
  <si>
    <r>
      <t xml:space="preserve">   </t>
    </r>
    <r>
      <rPr>
        <u val="single"/>
        <sz val="12"/>
        <color rgb="FF000000"/>
        <rFont val="Times New Roman"/>
        <family val="1"/>
      </rPr>
      <t xml:space="preserve">CRÉDITOS A CURTO PRAZO</t>
    </r>
    <r>
      <rPr>
        <sz val="12"/>
        <color rgb="FF000000"/>
        <rFont val="Times New Roman"/>
        <family val="1"/>
      </rPr>
      <t xml:space="preserve"> </t>
    </r>
    <r>
      <rPr>
        <vertAlign val="superscript"/>
        <sz val="12"/>
        <color rgb="FF000000"/>
        <rFont val="Times New Roman"/>
        <family val="1"/>
      </rPr>
      <t xml:space="preserve">1.1 (b)</t>
    </r>
    <r>
      <rPr>
        <sz val="12"/>
        <color rgb="FF000000"/>
        <rFont val="Times New Roman"/>
        <family val="1"/>
      </rPr>
      <t xml:space="preserve"> .................................................................................................................</t>
    </r>
  </si>
  <si>
    <r>
      <t xml:space="preserve">      Demais Obrigações a Curto Prazo </t>
    </r>
    <r>
      <rPr>
        <vertAlign val="superscript"/>
        <sz val="12"/>
        <color rgb="FF000000"/>
        <rFont val="Times New Roman"/>
        <family val="1"/>
      </rPr>
      <t xml:space="preserve">1.3(d)</t>
    </r>
    <r>
      <rPr>
        <sz val="12"/>
        <color rgb="FF000000"/>
        <rFont val="Times New Roman"/>
        <family val="1"/>
      </rPr>
      <t xml:space="preserve">.................................................................................................................................</t>
    </r>
  </si>
  <si>
    <r>
      <t xml:space="preserve">      Clientes </t>
    </r>
    <r>
      <rPr>
        <vertAlign val="superscript"/>
        <sz val="12"/>
        <color rgb="FF000000"/>
        <rFont val="Times New Roman"/>
        <family val="1"/>
      </rPr>
      <t xml:space="preserve">1.1 (b.1)</t>
    </r>
    <r>
      <rPr>
        <sz val="12"/>
        <color rgb="FF000000"/>
        <rFont val="Times New Roman"/>
        <family val="1"/>
      </rPr>
      <t xml:space="preserve"> ................................................................................................................</t>
    </r>
  </si>
  <si>
    <r>
      <t xml:space="preserve">      Demais Créditos e Valores a Curto Prazo </t>
    </r>
    <r>
      <rPr>
        <vertAlign val="superscript"/>
        <sz val="12"/>
        <color rgb="FF000000"/>
        <rFont val="Times New Roman"/>
        <family val="1"/>
      </rPr>
      <t xml:space="preserve">1.1 (b.2)</t>
    </r>
    <r>
      <rPr>
        <sz val="12"/>
        <color rgb="FF000000"/>
        <rFont val="Times New Roman"/>
        <family val="1"/>
      </rPr>
      <t xml:space="preserve">.....................................................................................................................................</t>
    </r>
  </si>
  <si>
    <r>
      <t xml:space="preserve">   </t>
    </r>
    <r>
      <rPr>
        <u val="single"/>
        <sz val="12"/>
        <color rgb="FF000000"/>
        <rFont val="Times New Roman"/>
        <family val="1"/>
      </rPr>
      <t xml:space="preserve">ESTOQUES</t>
    </r>
    <r>
      <rPr>
        <sz val="12"/>
        <color rgb="FF000000"/>
        <rFont val="Times New Roman"/>
        <family val="1"/>
      </rPr>
      <t xml:space="preserve"> </t>
    </r>
    <r>
      <rPr>
        <vertAlign val="superscript"/>
        <sz val="12"/>
        <color rgb="FF000000"/>
        <rFont val="Times New Roman"/>
        <family val="1"/>
      </rPr>
      <t xml:space="preserve">1.1 (c)</t>
    </r>
    <r>
      <rPr>
        <sz val="12"/>
        <color rgb="FF000000"/>
        <rFont val="Times New Roman"/>
        <family val="1"/>
      </rPr>
      <t xml:space="preserve"> ................................................................................................................</t>
    </r>
  </si>
  <si>
    <r>
      <t xml:space="preserve">   </t>
    </r>
    <r>
      <rPr>
        <u val="single"/>
        <sz val="12"/>
        <color rgb="FF000000"/>
        <rFont val="Times New Roman"/>
        <family val="1"/>
      </rPr>
      <t xml:space="preserve">DESPESAS PAGAS ANTECIPADAMENTE</t>
    </r>
    <r>
      <rPr>
        <sz val="12"/>
        <color rgb="FF000000"/>
        <rFont val="Times New Roman"/>
        <family val="1"/>
      </rPr>
      <t xml:space="preserve"> </t>
    </r>
    <r>
      <rPr>
        <vertAlign val="superscript"/>
        <sz val="12"/>
        <color rgb="FF000000"/>
        <rFont val="Times New Roman"/>
        <family val="1"/>
      </rPr>
      <t xml:space="preserve">1.1 (d)</t>
    </r>
    <r>
      <rPr>
        <sz val="12"/>
        <color rgb="FF000000"/>
        <rFont val="Times New Roman"/>
        <family val="1"/>
      </rPr>
      <t xml:space="preserve"> .......................................................................</t>
    </r>
  </si>
  <si>
    <r>
      <t xml:space="preserve">NÃO CIRCULANTE  </t>
    </r>
    <r>
      <rPr>
        <b val="true"/>
        <vertAlign val="superscript"/>
        <sz val="12"/>
        <color rgb="FF000000"/>
        <rFont val="Times New Roman"/>
        <family val="1"/>
      </rPr>
      <t xml:space="preserve">1.2</t>
    </r>
    <r>
      <rPr>
        <b val="true"/>
        <sz val="12"/>
        <color rgb="FF000000"/>
        <rFont val="Times New Roman"/>
        <family val="1"/>
      </rPr>
      <t xml:space="preserve"> ...............................................................................................................................................</t>
    </r>
  </si>
  <si>
    <r>
      <t xml:space="preserve">NÃO CIRCULANTE </t>
    </r>
    <r>
      <rPr>
        <b val="true"/>
        <vertAlign val="superscript"/>
        <sz val="12"/>
        <color rgb="FF000000"/>
        <rFont val="Times New Roman"/>
        <family val="1"/>
      </rPr>
      <t xml:space="preserve">1.4</t>
    </r>
    <r>
      <rPr>
        <b val="true"/>
        <sz val="12"/>
        <color rgb="FF000000"/>
        <rFont val="Times New Roman"/>
        <family val="1"/>
      </rPr>
      <t xml:space="preserve">  ...............................................................................................................................................</t>
    </r>
  </si>
  <si>
    <r>
      <t xml:space="preserve">     REALIZÁVEL A LONGO PRAZO </t>
    </r>
    <r>
      <rPr>
        <vertAlign val="superscript"/>
        <sz val="12"/>
        <color rgb="FF000000"/>
        <rFont val="Times New Roman"/>
        <family val="1"/>
      </rPr>
      <t xml:space="preserve">1.2 (a)</t>
    </r>
    <r>
      <rPr>
        <sz val="12"/>
        <color rgb="FF000000"/>
        <rFont val="Times New Roman"/>
        <family val="1"/>
      </rPr>
      <t xml:space="preserve"> .................................................................................................................</t>
    </r>
  </si>
  <si>
    <r>
      <t xml:space="preserve">      INSS - Débito  Parcelado </t>
    </r>
    <r>
      <rPr>
        <vertAlign val="superscript"/>
        <sz val="12"/>
        <color rgb="FF000000"/>
        <rFont val="Times New Roman"/>
        <family val="1"/>
      </rPr>
      <t xml:space="preserve">1.4(a)</t>
    </r>
    <r>
      <rPr>
        <sz val="12"/>
        <color rgb="FF000000"/>
        <rFont val="Times New Roman"/>
        <family val="1"/>
      </rPr>
      <t xml:space="preserve">...........................................................................................................................</t>
    </r>
  </si>
  <si>
    <r>
      <t xml:space="preserve">      Clientes </t>
    </r>
    <r>
      <rPr>
        <vertAlign val="superscript"/>
        <sz val="12"/>
        <color rgb="FF000000"/>
        <rFont val="Times New Roman"/>
        <family val="1"/>
      </rPr>
      <t xml:space="preserve">1.2 (a.1)</t>
    </r>
    <r>
      <rPr>
        <sz val="12"/>
        <color rgb="FF000000"/>
        <rFont val="Times New Roman"/>
        <family val="1"/>
      </rPr>
      <t xml:space="preserve"> ................................................................................................................</t>
    </r>
  </si>
  <si>
    <t>-</t>
  </si>
  <si>
    <r>
      <t xml:space="preserve">      Demais Créditos e Valores a Longo Prazo </t>
    </r>
    <r>
      <rPr>
        <vertAlign val="superscript"/>
        <sz val="12"/>
        <color rgb="FF000000"/>
        <rFont val="Times New Roman"/>
        <family val="1"/>
      </rPr>
      <t xml:space="preserve">1.2 (a.2)</t>
    </r>
    <r>
      <rPr>
        <sz val="12"/>
        <color rgb="FF000000"/>
        <rFont val="Times New Roman"/>
        <family val="1"/>
      </rPr>
      <t xml:space="preserve">.....................................................................................................................................</t>
    </r>
  </si>
  <si>
    <r>
      <t xml:space="preserve">      Provisões a Longo Prazo </t>
    </r>
    <r>
      <rPr>
        <vertAlign val="superscript"/>
        <sz val="12"/>
        <color rgb="FF000000"/>
        <rFont val="Times New Roman"/>
        <family val="1"/>
      </rPr>
      <t xml:space="preserve">1.4(b)</t>
    </r>
    <r>
      <rPr>
        <sz val="12"/>
        <color rgb="FF000000"/>
        <rFont val="Times New Roman"/>
        <family val="1"/>
      </rPr>
      <t xml:space="preserve">.............................................................................................................................................................</t>
    </r>
  </si>
  <si>
    <r>
      <t xml:space="preserve">      Adiantamento para  Futuro Aumento de Capital </t>
    </r>
    <r>
      <rPr>
        <vertAlign val="superscript"/>
        <sz val="12"/>
        <color rgb="FF000000"/>
        <rFont val="Times New Roman"/>
        <family val="1"/>
      </rPr>
      <t xml:space="preserve">1.4(c)</t>
    </r>
    <r>
      <rPr>
        <sz val="12"/>
        <color rgb="FF000000"/>
        <rFont val="Times New Roman"/>
        <family val="1"/>
      </rPr>
      <t xml:space="preserve">...............................................................</t>
    </r>
  </si>
  <si>
    <r>
      <t xml:space="preserve">   </t>
    </r>
    <r>
      <rPr>
        <u val="single"/>
        <sz val="12"/>
        <color rgb="FF000000"/>
        <rFont val="Times New Roman"/>
        <family val="1"/>
      </rPr>
      <t xml:space="preserve">INVESTIMENTOS</t>
    </r>
    <r>
      <rPr>
        <sz val="12"/>
        <color rgb="FF000000"/>
        <rFont val="Times New Roman"/>
        <family val="1"/>
      </rPr>
      <t xml:space="preserve"> </t>
    </r>
    <r>
      <rPr>
        <vertAlign val="superscript"/>
        <sz val="12"/>
        <color rgb="FF000000"/>
        <rFont val="Times New Roman"/>
        <family val="1"/>
      </rPr>
      <t xml:space="preserve">1.2 (b)</t>
    </r>
    <r>
      <rPr>
        <sz val="12"/>
        <color rgb="FF000000"/>
        <rFont val="Times New Roman"/>
        <family val="1"/>
      </rPr>
      <t xml:space="preserve"> .........................................................................................................................</t>
    </r>
  </si>
  <si>
    <t>        Participações Societárias - pelo MEP.........................................................................................</t>
  </si>
  <si>
    <t>        Outras Provisões pelo MEP.....................................................................</t>
  </si>
  <si>
    <t>        Participações Societárias - pelo Custo  .......................................................................................</t>
  </si>
  <si>
    <t>        Outros Investimentos..........................................................................................................................</t>
  </si>
  <si>
    <r>
      <t xml:space="preserve">   </t>
    </r>
    <r>
      <rPr>
        <u val="single"/>
        <sz val="12"/>
        <color rgb="FF000000"/>
        <rFont val="Times New Roman"/>
        <family val="1"/>
      </rPr>
      <t xml:space="preserve">IMOBILIZADO</t>
    </r>
    <r>
      <rPr>
        <sz val="12"/>
        <color rgb="FF000000"/>
        <rFont val="Times New Roman"/>
        <family val="1"/>
      </rPr>
      <t xml:space="preserve"> </t>
    </r>
    <r>
      <rPr>
        <vertAlign val="superscript"/>
        <sz val="12"/>
        <color rgb="FF000000"/>
        <rFont val="Times New Roman"/>
        <family val="1"/>
      </rPr>
      <t xml:space="preserve">1.2 (c)</t>
    </r>
    <r>
      <rPr>
        <sz val="12"/>
        <color rgb="FF000000"/>
        <rFont val="Times New Roman"/>
        <family val="1"/>
      </rPr>
      <t xml:space="preserve"> .............................................................................................................................................</t>
    </r>
  </si>
  <si>
    <t>       Bens Móveis.........................................................................................</t>
  </si>
  <si>
    <r>
      <t xml:space="preserve">PATRIMÔNIO LÍQUIDO </t>
    </r>
    <r>
      <rPr>
        <b val="true"/>
        <vertAlign val="superscript"/>
        <sz val="12"/>
        <color rgb="FF000000"/>
        <rFont val="Times New Roman"/>
        <family val="1"/>
      </rPr>
      <t xml:space="preserve">1.5</t>
    </r>
    <r>
      <rPr>
        <b val="true"/>
        <sz val="12"/>
        <color rgb="FF000000"/>
        <rFont val="Times New Roman"/>
        <family val="1"/>
      </rPr>
      <t xml:space="preserve"> ........................................................................................................................</t>
    </r>
  </si>
  <si>
    <t>          Bens Móveis.........................................................................................</t>
  </si>
  <si>
    <t>          Depreciação de Bens Móveis.........................................................................................</t>
  </si>
  <si>
    <r>
      <t xml:space="preserve">      Capital Social </t>
    </r>
    <r>
      <rPr>
        <vertAlign val="superscript"/>
        <sz val="12"/>
        <color rgb="FF000000"/>
        <rFont val="Times New Roman"/>
        <family val="1"/>
      </rPr>
      <t xml:space="preserve">1.5 (a)</t>
    </r>
    <r>
      <rPr>
        <sz val="12"/>
        <color rgb="FF000000"/>
        <rFont val="Times New Roman"/>
        <family val="1"/>
      </rPr>
      <t xml:space="preserve"> ...........................................................................................................................</t>
    </r>
  </si>
  <si>
    <t>       Bens Imóveis.........................................................................................</t>
  </si>
  <si>
    <t>    Aumento para Futuro Aumento de Capital  (AFAC)...........................................................................................................................</t>
  </si>
  <si>
    <t>          Bens Imóveis.........................................................................................</t>
  </si>
  <si>
    <t>          Depreciação/Amortização de Bens Imóveis.........................................................................................</t>
  </si>
  <si>
    <r>
      <t xml:space="preserve">      Prejuízos Acumulados </t>
    </r>
    <r>
      <rPr>
        <vertAlign val="superscript"/>
        <sz val="12"/>
        <color rgb="FF000000"/>
        <rFont val="Times New Roman"/>
        <family val="1"/>
      </rPr>
      <t xml:space="preserve">1.5 (b)</t>
    </r>
    <r>
      <rPr>
        <sz val="12"/>
        <color rgb="FF000000"/>
        <rFont val="Times New Roman"/>
        <family val="1"/>
      </rPr>
      <t xml:space="preserve"> ...........................................................................................................................</t>
    </r>
  </si>
  <si>
    <r>
      <t xml:space="preserve">   </t>
    </r>
    <r>
      <rPr>
        <u val="single"/>
        <sz val="12"/>
        <color rgb="FF000000"/>
        <rFont val="Times New Roman"/>
        <family val="1"/>
      </rPr>
      <t xml:space="preserve">INTANGÍVEL</t>
    </r>
    <r>
      <rPr>
        <vertAlign val="superscript"/>
        <sz val="12"/>
        <color rgb="FF000000"/>
        <rFont val="Times New Roman"/>
        <family val="1"/>
      </rPr>
      <t xml:space="preserve">1.2 (d)</t>
    </r>
    <r>
      <rPr>
        <sz val="12"/>
        <color rgb="FF000000"/>
        <rFont val="Times New Roman"/>
        <family val="1"/>
      </rPr>
      <t xml:space="preserve"> ............................................................................................................................................</t>
    </r>
  </si>
  <si>
    <t>       Software.........................................................................................</t>
  </si>
  <si>
    <t>          Software........................................................................................</t>
  </si>
  <si>
    <t>          Amortização de Software........................................................................................</t>
  </si>
  <si>
    <t>       Marcas, Direitos e Patentes .........................................................................................</t>
  </si>
  <si>
    <t>          Marcas Direitos e Patentes........................................................................................</t>
  </si>
  <si>
    <t>TOTAL DO ATIVO..........................................................................................................................................</t>
  </si>
  <si>
    <t>TOTAL DO PASSIVO...................................................................................................</t>
  </si>
  <si>
    <t>MAURICIO ANTÔNIO LOPES</t>
  </si>
  <si>
    <t>LÚCIA GATTO</t>
  </si>
  <si>
    <t>CELSO LUIZ MORETTI</t>
  </si>
  <si>
    <t>Presidente</t>
  </si>
  <si>
    <t>Diretora</t>
  </si>
  <si>
    <t> Diretor</t>
  </si>
  <si>
    <t>CPF: 277.340.486-68
</t>
  </si>
  <si>
    <t>CPF: 445.476.840-49</t>
  </si>
  <si>
    <t> CPF: 080.210.298-03</t>
  </si>
  <si>
    <t>CLEBER OLIVEIRA SOARES</t>
  </si>
  <si>
    <t>EDUARDO CAPUTI</t>
  </si>
  <si>
    <t>SUSY DARLEN BARROS DA PENHA</t>
  </si>
  <si>
    <t>Diretor</t>
  </si>
  <si>
    <t>Chefe do Depto. de Administração Financeira - DAF</t>
  </si>
  <si>
    <t>Contadora - CRC/DF 007472/O-2</t>
  </si>
  <si>
    <t>CPF: 616.727.935-72</t>
  </si>
  <si>
    <t>CPF: 137.372.668-75           </t>
  </si>
  <si>
    <t>CPF: 399.778.381-00</t>
  </si>
  <si>
    <t>DEMONSTRAÇÃO DO RESULTADO DOS EXERCÍCIOS DE  2017 E 2016</t>
  </si>
  <si>
    <t>JUL - SET / 2017</t>
  </si>
  <si>
    <t>JUL - SET / 2016</t>
  </si>
  <si>
    <t>SETEMBRO / 2016</t>
  </si>
  <si>
    <r>
      <t xml:space="preserve">( + ) Receitas com Vendas e Serviços </t>
    </r>
    <r>
      <rPr>
        <vertAlign val="superscript"/>
        <sz val="12"/>
        <color rgb="FF000000"/>
        <rFont val="Times New Roman"/>
        <family val="1"/>
      </rPr>
      <t xml:space="preserve">2.1</t>
    </r>
    <r>
      <rPr>
        <sz val="12"/>
        <color rgb="FF000000"/>
        <rFont val="Times New Roman"/>
        <family val="1"/>
      </rPr>
      <t xml:space="preserve">...................................................................................................................</t>
    </r>
  </si>
  <si>
    <t/>
  </si>
  <si>
    <r>
      <t xml:space="preserve">( - ) Imposto s/ Vendas e Serviços e Outras Deduções </t>
    </r>
    <r>
      <rPr>
        <vertAlign val="superscript"/>
        <sz val="12"/>
        <color rgb="FF000000"/>
        <rFont val="Times New Roman"/>
        <family val="1"/>
      </rPr>
      <t xml:space="preserve">2.2</t>
    </r>
    <r>
      <rPr>
        <sz val="12"/>
        <color rgb="FF000000"/>
        <rFont val="Times New Roman"/>
        <family val="1"/>
      </rPr>
      <t xml:space="preserve">.........................................................................................</t>
    </r>
  </si>
  <si>
    <t>( = ) Receita Líquida............................................................................................................</t>
  </si>
  <si>
    <r>
      <t xml:space="preserve">( - ) Custo das Mercadorias e Serviços Vendidos </t>
    </r>
    <r>
      <rPr>
        <vertAlign val="superscript"/>
        <sz val="12"/>
        <color rgb="FF000000"/>
        <rFont val="Times New Roman"/>
        <family val="1"/>
      </rPr>
      <t xml:space="preserve">2.3</t>
    </r>
    <r>
      <rPr>
        <sz val="12"/>
        <color rgb="FF000000"/>
        <rFont val="Times New Roman"/>
        <family val="1"/>
      </rPr>
      <t xml:space="preserve">....................................................................................................</t>
    </r>
  </si>
  <si>
    <t>( = ) Lucro Bruto............................................................................................................</t>
  </si>
  <si>
    <r>
      <t xml:space="preserve">( + ) Receitas Operacionais </t>
    </r>
    <r>
      <rPr>
        <vertAlign val="superscript"/>
        <sz val="12"/>
        <color rgb="FF000000"/>
        <rFont val="Times New Roman"/>
        <family val="1"/>
      </rPr>
      <t xml:space="preserve">2.4</t>
    </r>
    <r>
      <rPr>
        <sz val="12"/>
        <color rgb="FF000000"/>
        <rFont val="Times New Roman"/>
        <family val="1"/>
      </rPr>
      <t xml:space="preserve">..........................................................................................................................</t>
    </r>
  </si>
  <si>
    <r>
      <t xml:space="preserve">      Subvenção para Custeio </t>
    </r>
    <r>
      <rPr>
        <vertAlign val="superscript"/>
        <sz val="12"/>
        <color rgb="FF000000"/>
        <rFont val="Times New Roman"/>
        <family val="1"/>
      </rPr>
      <t xml:space="preserve">2.4(a)</t>
    </r>
    <r>
      <rPr>
        <sz val="12"/>
        <color rgb="FF000000"/>
        <rFont val="Times New Roman"/>
        <family val="1"/>
      </rPr>
      <t xml:space="preserve">................................................................................................................................</t>
    </r>
  </si>
  <si>
    <r>
      <t xml:space="preserve">      Convênios </t>
    </r>
    <r>
      <rPr>
        <vertAlign val="superscript"/>
        <sz val="12"/>
        <color rgb="FF000000"/>
        <rFont val="Times New Roman"/>
        <family val="1"/>
      </rPr>
      <t xml:space="preserve">2.4(b)</t>
    </r>
    <r>
      <rPr>
        <sz val="12"/>
        <color rgb="FF000000"/>
        <rFont val="Times New Roman"/>
        <family val="1"/>
      </rPr>
      <t xml:space="preserve"> ........................................................................................................................................</t>
    </r>
  </si>
  <si>
    <r>
      <t xml:space="preserve">      Doações  </t>
    </r>
    <r>
      <rPr>
        <vertAlign val="superscript"/>
        <sz val="12"/>
        <color rgb="FF000000"/>
        <rFont val="Times New Roman"/>
        <family val="1"/>
      </rPr>
      <t xml:space="preserve">2.4(c)</t>
    </r>
    <r>
      <rPr>
        <sz val="12"/>
        <color rgb="FF000000"/>
        <rFont val="Times New Roman"/>
        <family val="1"/>
      </rPr>
      <t xml:space="preserve"> ........................................................................................................................................</t>
    </r>
  </si>
  <si>
    <r>
      <t xml:space="preserve">( - ) Despesas Operacionais </t>
    </r>
    <r>
      <rPr>
        <vertAlign val="superscript"/>
        <sz val="12"/>
        <color rgb="FF000000"/>
        <rFont val="Times New Roman"/>
        <family val="1"/>
      </rPr>
      <t xml:space="preserve">2.5</t>
    </r>
    <r>
      <rPr>
        <sz val="12"/>
        <color rgb="FF000000"/>
        <rFont val="Times New Roman"/>
        <family val="1"/>
      </rPr>
      <t xml:space="preserve">............................................................................................................................................</t>
    </r>
  </si>
  <si>
    <r>
      <t xml:space="preserve">      Despesas Administrativas </t>
    </r>
    <r>
      <rPr>
        <vertAlign val="superscript"/>
        <sz val="12"/>
        <color rgb="FF000000"/>
        <rFont val="Times New Roman"/>
        <family val="1"/>
      </rPr>
      <t xml:space="preserve">2.5(a)</t>
    </r>
    <r>
      <rPr>
        <sz val="12"/>
        <color rgb="FF000000"/>
        <rFont val="Times New Roman"/>
        <family val="1"/>
      </rPr>
      <t xml:space="preserve">................................................................................................................</t>
    </r>
  </si>
  <si>
    <t>      Doações .....................................................................................................................</t>
  </si>
  <si>
    <r>
      <t xml:space="preserve">( +/- ) Resultado na equivalência Patrimonial </t>
    </r>
    <r>
      <rPr>
        <vertAlign val="superscript"/>
        <sz val="12"/>
        <color rgb="FF000000"/>
        <rFont val="Times New Roman"/>
        <family val="1"/>
      </rPr>
      <t xml:space="preserve">2.6</t>
    </r>
    <r>
      <rPr>
        <sz val="12"/>
        <color rgb="FF000000"/>
        <rFont val="Times New Roman"/>
        <family val="1"/>
      </rPr>
      <t xml:space="preserve">.............................................................................................................................</t>
    </r>
  </si>
  <si>
    <t>      ( + ) Resultado Positivo na Equivalência Patrimonial............................................................................................................</t>
  </si>
  <si>
    <t>      ( - ) Resultado Negativo na Equivalência Patrimonial............................................................................................................</t>
  </si>
  <si>
    <t>( = ) Resultado Antes das Receitas e Despesas Financeiras............................................................................................................</t>
  </si>
  <si>
    <r>
      <t xml:space="preserve">( + ) Receitas Financeiras </t>
    </r>
    <r>
      <rPr>
        <vertAlign val="superscript"/>
        <sz val="12"/>
        <color rgb="FF000000"/>
        <rFont val="Times New Roman"/>
        <family val="1"/>
      </rPr>
      <t xml:space="preserve">2.7</t>
    </r>
    <r>
      <rPr>
        <sz val="12"/>
        <color rgb="FF000000"/>
        <rFont val="Times New Roman"/>
        <family val="1"/>
      </rPr>
      <t xml:space="preserve">..................................................................................................................................</t>
    </r>
  </si>
  <si>
    <r>
      <t xml:space="preserve">( - ) Despesas Financeiras </t>
    </r>
    <r>
      <rPr>
        <vertAlign val="superscript"/>
        <sz val="12"/>
        <color rgb="FF000000"/>
        <rFont val="Times New Roman"/>
        <family val="1"/>
      </rPr>
      <t xml:space="preserve">2.8</t>
    </r>
    <r>
      <rPr>
        <sz val="12"/>
        <color rgb="FF000000"/>
        <rFont val="Times New Roman"/>
        <family val="1"/>
      </rPr>
      <t xml:space="preserve">..................................................................................................................................</t>
    </r>
  </si>
  <si>
    <r>
      <t xml:space="preserve">( +/- ) Receitas/ Despesas intra siafi </t>
    </r>
    <r>
      <rPr>
        <vertAlign val="superscript"/>
        <sz val="12"/>
        <color rgb="FF000000"/>
        <rFont val="Times New Roman"/>
        <family val="1"/>
      </rPr>
      <t xml:space="preserve">2.9</t>
    </r>
    <r>
      <rPr>
        <sz val="12"/>
        <color rgb="FF000000"/>
        <rFont val="Times New Roman"/>
        <family val="1"/>
      </rPr>
      <t xml:space="preserve">.............................................................................................................</t>
    </r>
  </si>
  <si>
    <t>      ( + ) Receitas intra siafi............................................................................................................</t>
  </si>
  <si>
    <t>      ( - ) Despesas intra siafi ............................................................................................................</t>
  </si>
  <si>
    <r>
      <t xml:space="preserve">( + ) Ganhos na Alienação de Bens </t>
    </r>
    <r>
      <rPr>
        <vertAlign val="superscript"/>
        <sz val="12"/>
        <color rgb="FF000000"/>
        <rFont val="Times New Roman"/>
        <family val="1"/>
      </rPr>
      <t xml:space="preserve">2.10</t>
    </r>
    <r>
      <rPr>
        <sz val="12"/>
        <color rgb="FF000000"/>
        <rFont val="Times New Roman"/>
        <family val="1"/>
      </rPr>
      <t xml:space="preserve">...................................................................................</t>
    </r>
  </si>
  <si>
    <t>( - ) Perda na Alienação de Bens............................................................................................................</t>
  </si>
  <si>
    <r>
      <t xml:space="preserve">( + ) Rerversão de Provisões  </t>
    </r>
    <r>
      <rPr>
        <vertAlign val="superscript"/>
        <sz val="12"/>
        <color rgb="FF000000"/>
        <rFont val="Times New Roman"/>
        <family val="1"/>
      </rPr>
      <t xml:space="preserve">2.11</t>
    </r>
    <r>
      <rPr>
        <sz val="12"/>
        <color rgb="FF000000"/>
        <rFont val="Times New Roman"/>
        <family val="1"/>
      </rPr>
      <t xml:space="preserve">...................................................................................</t>
    </r>
  </si>
  <si>
    <t>( +/- ) Outras Receitas/ Despesas .............................................................................................................</t>
  </si>
  <si>
    <t>      ( + ) Outras Receitas............................................................................................................</t>
  </si>
  <si>
    <t>      ( - ) Outras Despesas............................................................................................................</t>
  </si>
  <si>
    <t>( = ) Resultado Antes dos Tributos sobre o Lucro............................................................................................................</t>
  </si>
  <si>
    <t>( - ) Contribuição Social sobre o Lucro............................................................................................................</t>
  </si>
  <si>
    <t>( - ) Imposto de RendaPessoa Jurídica............................................................................................................</t>
  </si>
  <si>
    <r>
      <t xml:space="preserve">( =) Resultado Líquido do Exercício </t>
    </r>
    <r>
      <rPr>
        <b val="true"/>
        <vertAlign val="superscript"/>
        <sz val="12"/>
        <color rgb="FF000000"/>
        <rFont val="Times New Roman"/>
        <family val="1"/>
      </rPr>
      <t xml:space="preserve">2.12</t>
    </r>
    <r>
      <rPr>
        <b val="true"/>
        <sz val="12"/>
        <color rgb="FF000000"/>
        <rFont val="Times New Roman"/>
        <family val="1"/>
      </rPr>
      <t xml:space="preserve">................................................................................................</t>
    </r>
  </si>
  <si>
    <t>1º TRIMESTRE</t>
  </si>
  <si>
    <t>2º TRIMESTRE</t>
  </si>
  <si>
    <t>DEMONSTRAÇÃO DO RESULTADO ABRANGENTE DE 2017 E 2016</t>
  </si>
  <si>
    <t>JUL-SET/ 2017</t>
  </si>
  <si>
    <t>SETEMRBO / 2017</t>
  </si>
  <si>
    <t>( = ) Resultado Líquido Abrangente.......................................................................................................</t>
  </si>
  <si>
    <t>MINISTÉRIO DA AGRICULTURA, PECUÁRIA E ABASTECIMENTO  - MAPA</t>
  </si>
  <si>
    <t>DEMONSTRAÇÃO DAS MUTAÇÕES DO PATRIMÔNIO LÍQUIDO DOS EXERCÍCIOS DE 2017 E 2016</t>
  </si>
  <si>
    <t> HISTÓRICO</t>
  </si>
  <si>
    <t>CAPITAL</t>
  </si>
  <si>
    <t>AUMENTO PARA FUTURO AUMENTO DE CAPITAL  (AFAC)</t>
  </si>
  <si>
    <t>PREJUIZO ACUMULADOS</t>
  </si>
  <si>
    <t>PATRIMONIO LIQUIDO</t>
  </si>
  <si>
    <t>Saldo Inicial do Exercício de 2016....................................................................................................</t>
  </si>
  <si>
    <t>Resultados do Exercício ...........................................................................</t>
  </si>
  <si>
    <t>Ajustes Patrimoniais de Exercícios Anteriores........................................................</t>
  </si>
  <si>
    <t>SALDO EM 30 DE SETEMBRO/2016..............................................</t>
  </si>
  <si>
    <t>Saldo Inicial do Exercício de 2017....................................................................................................</t>
  </si>
  <si>
    <t>Transferência p/Aumento de Capital</t>
  </si>
  <si>
    <t>Resultados Exercício.................................................................................</t>
  </si>
  <si>
    <t>SALDO EM 30 DE SETEMBRO/2017..............................................</t>
  </si>
  <si>
    <t>CPF: 277.340.486-68</t>
  </si>
  <si>
    <t>Diretor </t>
  </si>
  <si>
    <t>CPF: 080.210.298-033</t>
  </si>
  <si>
    <t>CPF:616.727.935-72</t>
  </si>
  <si>
    <t>CPF: 137.372.668-75             </t>
  </si>
  <si>
    <t>MINISTÉRIO DA AGRICULTURA, PECUÁRIA E  ABASTECIMENTO - MAPA</t>
  </si>
  <si>
    <t>DEMONSTRAÇÃO DO FLUXO DE CAIXA DOS EXERCÍCIOS  DE 2017 E 2016</t>
  </si>
  <si>
    <t>SET / 2017</t>
  </si>
  <si>
    <t>SET / 2016</t>
  </si>
  <si>
    <t>ATIVIDADES OPERACIONAIS</t>
  </si>
  <si>
    <t>RECEBIMENTOS......................................................................................................................................................................................................................................</t>
  </si>
  <si>
    <t>          Repasses Recebidos........................................................................................................................................................................................................</t>
  </si>
  <si>
    <t>          Aluguéis, Arrendamentos e Taxas de Ocupação.............................................................................................................................................................................</t>
  </si>
  <si>
    <t>          Aplicações Financeiras.....................................................................................................................................................................................</t>
  </si>
  <si>
    <t>          Clientes ..........................................................................................................................................................................................</t>
  </si>
  <si>
    <t>          Transferências de Convênios..................................................................................................................................................................................................................</t>
  </si>
  <si>
    <t>          Outros Recebimentos.........................................................................................................................................................................................................</t>
  </si>
  <si>
    <t>PAGAMENTOS..................................................................................................................................................................................................................</t>
  </si>
  <si>
    <t>          Pessoal e Encargos Sociais.........................................................................................................................................................................................................</t>
  </si>
  <si>
    <t>          Fornecedores..............................................................................................................................................................................................</t>
  </si>
  <si>
    <t>CAIXA LÍQUIDO PROVENIENTE DAS ATIVIDADES OPERACIONAIS..............................................................................................................................................</t>
  </si>
  <si>
    <t>ATIVIDADES DE INVESTIMENTOS</t>
  </si>
  <si>
    <t>          Alienação de Bens Móveis e Imóveis..................................................................................................................................</t>
  </si>
  <si>
    <t>          Aquisição de Bens Móveis e Imóveis..................................................................................................................................</t>
  </si>
  <si>
    <t>CAIXA LÍQUIDO PROVENIENTE DAS ATIVIDADES DE INVESTIMENTOS...................................................................................................................................................................</t>
  </si>
  <si>
    <t>ATIVIDADES DE FINANCIAMENTO</t>
  </si>
  <si>
    <t>          Subvenções para Custeio........................................................................................................................................................................................................</t>
  </si>
  <si>
    <t>          Subvenções para Investimento........................................................................................................................................................................................................</t>
  </si>
  <si>
    <t>CAIXA LÍQUIDO PROVENIENTE DAS ATIVIDADES FINANCIAMENTO..............................................................................................................................................</t>
  </si>
  <si>
    <t>REDUÇÃO/AUMENTO LÍQUIDO DE CAIXA E EQUIVALENTE DE CAIXA.............................................................................................................................................................................</t>
  </si>
  <si>
    <t>SALDO INICIAL - CAIXA E EQUIVALENTE DE CAIXA.....................................................................................................................................................................................................</t>
  </si>
  <si>
    <t>SALDO FINAL - CAIXA E EQUIVALENTE DE CAIXA.........................................................................................................................................................................................</t>
  </si>
</sst>
</file>

<file path=xl/styles.xml><?xml version="1.0" encoding="utf-8"?>
<styleSheet xmlns="http://schemas.openxmlformats.org/spreadsheetml/2006/main">
  <numFmts count="13">
    <numFmt numFmtId="164" formatCode="GENERAL"/>
    <numFmt numFmtId="165" formatCode="#,##0.00\ ;\-#,##0.00\ ;&quot; -&quot;00\ ;@\ "/>
    <numFmt numFmtId="166" formatCode="#,##0.00&quot;    &quot;;\-#,##0.00&quot;    &quot;;&quot; -&quot;00&quot;    &quot;;@\ "/>
    <numFmt numFmtId="167" formatCode="#,##0.00&quot;   &quot;;\-#,##0.00&quot;   &quot;"/>
    <numFmt numFmtId="168" formatCode="@"/>
    <numFmt numFmtId="169" formatCode="#,##0.00"/>
    <numFmt numFmtId="170" formatCode="#,##0.00\ ;&quot; (&quot;#,##0.00\);&quot; -&quot;00\ ;@\ "/>
    <numFmt numFmtId="171" formatCode="#,##0.00\ ;&quot; (&quot;#,##0.00\);&quot; -&quot;#\ ;@\ "/>
    <numFmt numFmtId="172" formatCode="#,##0.00\ ;\(#,##0.00&quot; )&quot;"/>
    <numFmt numFmtId="173" formatCode="MMM/YY"/>
    <numFmt numFmtId="174" formatCode="[$R$-416]\ #,##0.00;[RED]\-[$R$-416]\ #,##0.00"/>
    <numFmt numFmtId="175" formatCode="#,##0.00;\-#,##0.00"/>
    <numFmt numFmtId="176" formatCode="#,##0.00;[RED]\-#,##0.00"/>
  </numFmts>
  <fonts count="22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</font>
    <font>
      <b val="true"/>
      <sz val="12"/>
      <color rgb="FF000000"/>
      <name val="Times New Roman"/>
      <family val="1"/>
    </font>
    <font>
      <i val="true"/>
      <sz val="10"/>
      <color rgb="FF000000"/>
      <name val="Univers (W1)"/>
      <family val="2"/>
    </font>
    <font>
      <sz val="12"/>
      <color rgb="FF000000"/>
      <name val="Times New Roman"/>
      <family val="1"/>
    </font>
    <font>
      <b val="true"/>
      <vertAlign val="superscript"/>
      <sz val="12"/>
      <color rgb="FF000000"/>
      <name val="Times New Roman"/>
      <family val="1"/>
    </font>
    <font>
      <u val="single"/>
      <sz val="12"/>
      <color rgb="FF000000"/>
      <name val="Times New Roman"/>
      <family val="1"/>
    </font>
    <font>
      <vertAlign val="superscript"/>
      <sz val="12"/>
      <color rgb="FF000000"/>
      <name val="Times New Roman"/>
      <family val="1"/>
    </font>
    <font>
      <sz val="12"/>
      <color rgb="FFFF0000"/>
      <name val="Times New Roman"/>
      <family val="1"/>
    </font>
    <font>
      <b val="true"/>
      <sz val="14"/>
      <color rgb="FF000000"/>
      <name val="Times New Roman"/>
      <family val="1"/>
    </font>
    <font>
      <sz val="12"/>
      <color rgb="FF000000"/>
      <name val="Arial"/>
      <family val="2"/>
    </font>
    <font>
      <i val="true"/>
      <sz val="12"/>
      <color rgb="FF000000"/>
      <name val="Univers (W1)"/>
      <family val="2"/>
    </font>
    <font>
      <b val="true"/>
      <sz val="11"/>
      <color rgb="FF000000"/>
      <name val="Times New Roman"/>
      <family val="1"/>
    </font>
    <font>
      <b val="true"/>
      <sz val="11"/>
      <color rgb="FF000000"/>
      <name val="Arial"/>
      <family val="2"/>
    </font>
    <font>
      <i val="true"/>
      <sz val="8"/>
      <color rgb="FF000000"/>
      <name val="Univers (W1)"/>
      <family val="2"/>
    </font>
    <font>
      <sz val="8"/>
      <color rgb="FF000000"/>
      <name val="Arial"/>
      <family val="2"/>
    </font>
    <font>
      <sz val="11"/>
      <color rgb="FF000000"/>
      <name val="Times New Roman"/>
      <family val="1"/>
    </font>
    <font>
      <b val="true"/>
      <u val="single"/>
      <sz val="11"/>
      <color rgb="FF000000"/>
      <name val="Times New Roman"/>
      <family val="1"/>
    </font>
    <font>
      <sz val="11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/>
      <diagonal/>
    </border>
    <border diagonalUp="false" diagonalDown="false">
      <left/>
      <right/>
      <top style="hair"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 style="hair"/>
      <top/>
      <bottom style="hair"/>
      <diagonal/>
    </border>
  </borders>
  <cellStyleXfs count="2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7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22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0" xfId="22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1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0" xfId="22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2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3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4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5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0" xfId="22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0" xfId="22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6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7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8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9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7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3" xfId="22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2" borderId="11" xfId="22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5" xfId="22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5" fillId="2" borderId="2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5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7" fillId="2" borderId="1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5" fillId="2" borderId="2" xfId="26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7" fillId="2" borderId="7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7" fillId="2" borderId="2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5" xfId="22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9" fontId="7" fillId="2" borderId="2" xfId="26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5" xfId="22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22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11" fillId="2" borderId="2" xfId="26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7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7" fillId="2" borderId="2" xfId="26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7" fillId="0" borderId="2" xfId="26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11" fillId="0" borderId="2" xfId="26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7" fillId="2" borderId="2" xfId="26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22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22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1" xfId="22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7" fillId="2" borderId="6" xfId="22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7" fillId="2" borderId="12" xfId="22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9" fontId="5" fillId="2" borderId="3" xfId="26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5" fillId="2" borderId="11" xfId="22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5" fillId="2" borderId="0" xfId="22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1" fontId="5" fillId="2" borderId="0" xfId="22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22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5" fontId="7" fillId="2" borderId="0" xfId="22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0" xfId="22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5" fillId="2" borderId="0" xfId="22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0" xfId="22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7" fontId="12" fillId="2" borderId="0" xfId="22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0" xfId="22" applyFont="true" applyBorder="false" applyAlignment="true" applyProtection="true">
      <alignment horizontal="justify" vertical="bottom" textRotation="0" wrapText="true" indent="0" shrinkToFit="false"/>
      <protection locked="true" hidden="false"/>
    </xf>
    <xf numFmtId="167" fontId="12" fillId="2" borderId="0" xfId="22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13" fillId="2" borderId="0" xfId="22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2" borderId="0" xfId="22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22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0" xfId="22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2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5" xfId="2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0" xfId="25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3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2" fontId="5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9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8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8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0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2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1" xfId="21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2" borderId="6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6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2" borderId="12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4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2" borderId="4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5" fillId="2" borderId="4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2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5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0" xfId="21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7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1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2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5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7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2" xfId="21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70" fontId="5" fillId="2" borderId="2" xfId="26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4" fontId="6" fillId="2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1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2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3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3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0" xfId="21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7" fontId="7" fillId="2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5" fontId="7" fillId="2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7" fillId="2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4" fillId="2" borderId="0" xfId="25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14" fillId="2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21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0" xfId="21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7" fillId="2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8" fillId="2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21" applyFont="true" applyBorder="false" applyAlignment="true" applyProtection="true">
      <alignment horizontal="justify" vertical="bottom" textRotation="0" wrapText="true" indent="0" shrinkToFit="false"/>
      <protection locked="true" hidden="false"/>
    </xf>
    <xf numFmtId="164" fontId="13" fillId="2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2" borderId="1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2" borderId="2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2" borderId="11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2" borderId="6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2" borderId="6" xfId="21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19" fillId="2" borderId="12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2" borderId="1" xfId="21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9" fillId="2" borderId="2" xfId="21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9" fillId="2" borderId="3" xfId="21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9" fillId="2" borderId="5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2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2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15" fillId="2" borderId="1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2" borderId="5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15" fillId="2" borderId="3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5" fillId="2" borderId="12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9" fillId="2" borderId="2" xfId="26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9" fillId="2" borderId="2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2" borderId="5" xfId="21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5" fillId="2" borderId="0" xfId="21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7" fontId="15" fillId="2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15" fillId="2" borderId="2" xfId="25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9" fillId="2" borderId="5" xfId="21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9" fillId="2" borderId="0" xfId="21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7" fontId="19" fillId="2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19" fillId="2" borderId="2" xfId="25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4" fillId="2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19" fillId="2" borderId="0" xfId="21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15" fillId="2" borderId="5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9" fillId="2" borderId="0" xfId="21" applyFont="true" applyBorder="false" applyAlignment="true" applyProtection="true">
      <alignment horizontal="right" vertical="bottom" textRotation="0" wrapText="false" indent="0" shrinkToFit="false"/>
      <protection locked="false" hidden="false"/>
    </xf>
    <xf numFmtId="164" fontId="21" fillId="2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21" fillId="2" borderId="0" xfId="21" applyFont="true" applyBorder="false" applyAlignment="true" applyProtection="true">
      <alignment horizontal="right" vertical="bottom" textRotation="0" wrapText="false" indent="0" shrinkToFit="false"/>
      <protection locked="false" hidden="false"/>
    </xf>
    <xf numFmtId="167" fontId="15" fillId="2" borderId="0" xfId="21" applyFont="true" applyBorder="false" applyAlignment="true" applyProtection="true">
      <alignment horizontal="right" vertical="bottom" textRotation="0" wrapText="false" indent="0" shrinkToFit="false"/>
      <protection locked="false" hidden="false"/>
    </xf>
    <xf numFmtId="164" fontId="15" fillId="2" borderId="11" xfId="21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19" fillId="2" borderId="6" xfId="21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19" fillId="2" borderId="6" xfId="21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76" fontId="15" fillId="2" borderId="3" xfId="26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5" fontId="19" fillId="2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19" fillId="2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13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Normal 2" xfId="20" builtinId="54" customBuiltin="true"/>
    <cellStyle name="Normal 3" xfId="21" builtinId="54" customBuiltin="true"/>
    <cellStyle name="Normal 3 2" xfId="22" builtinId="54" customBuiltin="true"/>
    <cellStyle name="Normal 4" xfId="23" builtinId="54" customBuiltin="true"/>
    <cellStyle name="Normal 5" xfId="24" builtinId="54" customBuiltin="true"/>
    <cellStyle name="Separador de milhares" xfId="25" builtinId="54" customBuiltin="true"/>
    <cellStyle name="Vírgula 2" xfId="26" builtinId="54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3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4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5.png"/><Relationship Id="rId2" Type="http://schemas.openxmlformats.org/officeDocument/2006/relationships/image" Target="../media/image6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428760</xdr:colOff>
      <xdr:row>0</xdr:row>
      <xdr:rowOff>47520</xdr:rowOff>
    </xdr:from>
    <xdr:to>
      <xdr:col>7</xdr:col>
      <xdr:colOff>582120</xdr:colOff>
      <xdr:row>4</xdr:row>
      <xdr:rowOff>329760</xdr:rowOff>
    </xdr:to>
    <xdr:pic>
      <xdr:nvPicPr>
        <xdr:cNvPr id="0" name="Picture 2" descr=""/>
        <xdr:cNvPicPr/>
      </xdr:nvPicPr>
      <xdr:blipFill>
        <a:blip r:embed="rId1"/>
        <a:stretch>
          <a:fillRect/>
        </a:stretch>
      </xdr:blipFill>
      <xdr:spPr>
        <a:xfrm>
          <a:off x="5610240" y="47520"/>
          <a:ext cx="2420280" cy="930240"/>
        </a:xfrm>
        <a:prstGeom prst="rect">
          <a:avLst/>
        </a:prstGeom>
        <a:ln w="2556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42120</xdr:colOff>
      <xdr:row>84</xdr:row>
      <xdr:rowOff>720</xdr:rowOff>
    </xdr:from>
    <xdr:to>
      <xdr:col>3</xdr:col>
      <xdr:colOff>69480</xdr:colOff>
      <xdr:row>87</xdr:row>
      <xdr:rowOff>4320</xdr:rowOff>
    </xdr:to>
    <xdr:sp>
      <xdr:nvSpPr>
        <xdr:cNvPr id="1" name="TextShape 1"/>
        <xdr:cNvSpPr txBox="1"/>
      </xdr:nvSpPr>
      <xdr:spPr>
        <a:xfrm>
          <a:off x="42120" y="16812000"/>
          <a:ext cx="8380440" cy="603720"/>
        </a:xfrm>
        <a:prstGeom prst="rect">
          <a:avLst/>
        </a:prstGeom>
      </xdr:spPr>
      <xdr:txBody>
        <a:bodyPr/>
        <a:p>
          <a:pPr>
            <a:lnSpc>
              <a:spcPct val="100000"/>
            </a:lnSpc>
          </a:pPr>
          <a:r>
            <a:rPr lang="pt-BR" sz="1100">
              <a:solidFill>
                <a:srgbClr val="000000"/>
              </a:solidFill>
              <a:latin typeface="Calibri"/>
            </a:rPr>
            <a:t>MAURICIO ANTÔNIO LOPES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LÚCIA GATTO                                           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CELSO LUIZ MORETTI</a:t>
          </a:r>
          <a:endParaRPr/>
        </a:p>
        <a:p>
          <a:pPr>
            <a:lnSpc>
              <a:spcPct val="100000"/>
            </a:lnSpc>
          </a:pPr>
          <a:r>
            <a:rPr lang="pt-BR" sz="1100">
              <a:solidFill>
                <a:srgbClr val="000000"/>
              </a:solidFill>
              <a:latin typeface="Calibri"/>
            </a:rPr>
            <a:t>Presidente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Diretora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Diretor</a:t>
          </a:r>
          <a:endParaRPr/>
        </a:p>
        <a:p>
          <a:pPr>
            <a:lnSpc>
              <a:spcPct val="100000"/>
            </a:lnSpc>
          </a:pPr>
          <a:r>
            <a:rPr lang="pt-BR" sz="1100">
              <a:solidFill>
                <a:srgbClr val="000000"/>
              </a:solidFill>
              <a:latin typeface="Calibri"/>
            </a:rPr>
            <a:t>CPF: 277.340.486-68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CPF: 445.476.840-49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CPF: 080.210.298-03</a:t>
          </a:r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38880</xdr:rowOff>
    </xdr:from>
    <xdr:to>
      <xdr:col>3</xdr:col>
      <xdr:colOff>27360</xdr:colOff>
      <xdr:row>90</xdr:row>
      <xdr:rowOff>51480</xdr:rowOff>
    </xdr:to>
    <xdr:sp>
      <xdr:nvSpPr>
        <xdr:cNvPr id="2" name="TextShape 1"/>
        <xdr:cNvSpPr txBox="1"/>
      </xdr:nvSpPr>
      <xdr:spPr>
        <a:xfrm>
          <a:off x="0" y="17450280"/>
          <a:ext cx="8380440" cy="612720"/>
        </a:xfrm>
        <a:prstGeom prst="rect">
          <a:avLst/>
        </a:prstGeom>
      </xdr:spPr>
      <xdr:txBody>
        <a:bodyPr/>
        <a:p>
          <a:pPr>
            <a:lnSpc>
              <a:spcPts val="388"/>
            </a:lnSpc>
          </a:pPr>
          <a:endParaRPr/>
        </a:p>
        <a:p>
          <a:pPr>
            <a:lnSpc>
              <a:spcPts val="388"/>
            </a:lnSpc>
          </a:pPr>
          <a:r>
            <a:rPr lang="pt-BR" sz="1100">
              <a:solidFill>
                <a:srgbClr val="000000"/>
              </a:solidFill>
              <a:latin typeface="Calibri"/>
            </a:rPr>
            <a:t>CLEBER OLIVEIRA SOARES    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EDUARDO CAPUTI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SUSY DARLEN BARROS DA PENHA</a:t>
          </a:r>
          <a:endParaRPr/>
        </a:p>
        <a:p>
          <a:pPr>
            <a:lnSpc>
              <a:spcPts val="353"/>
            </a:lnSpc>
          </a:pPr>
          <a:r>
            <a:rPr lang="pt-BR" sz="1100">
              <a:solidFill>
                <a:srgbClr val="000000"/>
              </a:solidFill>
              <a:latin typeface="Calibri"/>
            </a:rPr>
            <a:t>Diretor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Chefe do Depto. de Administração Financeira - DAF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Contadora - CRC/DF 007472/O-2</a:t>
          </a:r>
          <a:endParaRPr/>
        </a:p>
        <a:p>
          <a:pPr>
            <a:lnSpc>
              <a:spcPts val="318"/>
            </a:lnSpc>
          </a:pPr>
          <a:r>
            <a:rPr lang="pt-BR" sz="1100">
              <a:solidFill>
                <a:srgbClr val="000000"/>
              </a:solidFill>
              <a:latin typeface="Calibri"/>
            </a:rPr>
            <a:t>CPF: 616.727.935-72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CPF: 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CPF: 399.778.381-00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57240</xdr:rowOff>
    </xdr:from>
    <xdr:to>
      <xdr:col>0</xdr:col>
      <xdr:colOff>360</xdr:colOff>
      <xdr:row>2</xdr:row>
      <xdr:rowOff>151200</xdr:rowOff>
    </xdr:to>
    <xdr:pic>
      <xdr:nvPicPr>
        <xdr:cNvPr id="3" name="Imagem 3" descr=""/>
        <xdr:cNvPicPr/>
      </xdr:nvPicPr>
      <xdr:blipFill>
        <a:blip r:embed="rId1"/>
        <a:stretch>
          <a:fillRect/>
        </a:stretch>
      </xdr:blipFill>
      <xdr:spPr>
        <a:xfrm>
          <a:off x="0" y="57240"/>
          <a:ext cx="360" cy="493920"/>
        </a:xfrm>
        <a:prstGeom prst="rect">
          <a:avLst/>
        </a:prstGeom>
        <a:ln w="2556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57240</xdr:rowOff>
    </xdr:from>
    <xdr:to>
      <xdr:col>0</xdr:col>
      <xdr:colOff>360</xdr:colOff>
      <xdr:row>2</xdr:row>
      <xdr:rowOff>155880</xdr:rowOff>
    </xdr:to>
    <xdr:pic>
      <xdr:nvPicPr>
        <xdr:cNvPr id="4" name="Imagem 3" descr=""/>
        <xdr:cNvPicPr/>
      </xdr:nvPicPr>
      <xdr:blipFill>
        <a:blip r:embed="rId1"/>
        <a:stretch>
          <a:fillRect/>
        </a:stretch>
      </xdr:blipFill>
      <xdr:spPr>
        <a:xfrm>
          <a:off x="0" y="57240"/>
          <a:ext cx="360" cy="498600"/>
        </a:xfrm>
        <a:prstGeom prst="rect">
          <a:avLst/>
        </a:prstGeom>
        <a:ln w="25560">
          <a:noFill/>
        </a:ln>
      </xdr:spPr>
    </xdr:pic>
    <xdr:clientData/>
  </xdr:twoCellAnchor>
  <xdr:twoCellAnchor editAs="oneCell">
    <xdr:from>
      <xdr:col>0</xdr:col>
      <xdr:colOff>47520</xdr:colOff>
      <xdr:row>29</xdr:row>
      <xdr:rowOff>16560</xdr:rowOff>
    </xdr:from>
    <xdr:to>
      <xdr:col>3</xdr:col>
      <xdr:colOff>77760</xdr:colOff>
      <xdr:row>32</xdr:row>
      <xdr:rowOff>190800</xdr:rowOff>
    </xdr:to>
    <xdr:sp>
      <xdr:nvSpPr>
        <xdr:cNvPr id="5" name="TextShape 1"/>
        <xdr:cNvSpPr txBox="1"/>
      </xdr:nvSpPr>
      <xdr:spPr>
        <a:xfrm>
          <a:off x="47520" y="5855040"/>
          <a:ext cx="8497800" cy="774360"/>
        </a:xfrm>
        <a:prstGeom prst="rect">
          <a:avLst/>
        </a:prstGeom>
      </xdr:spPr>
      <xdr:txBody>
        <a:bodyPr/>
        <a:p>
          <a:pPr>
            <a:lnSpc>
              <a:spcPct val="100000"/>
            </a:lnSpc>
          </a:pPr>
          <a:endParaRPr/>
        </a:p>
        <a:p>
          <a:pPr>
            <a:lnSpc>
              <a:spcPct val="100000"/>
            </a:lnSpc>
          </a:pPr>
          <a:r>
            <a:rPr lang="pt-BR" sz="1100">
              <a:solidFill>
                <a:srgbClr val="000000"/>
              </a:solidFill>
              <a:latin typeface="Calibri"/>
            </a:rPr>
            <a:t>CLEBER OLIVEIRA SOARES    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EDUARDO CAPUTI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SUSY DARLEN BARROS DA PENHA</a:t>
          </a:r>
          <a:endParaRPr/>
        </a:p>
        <a:p>
          <a:pPr>
            <a:lnSpc>
              <a:spcPct val="100000"/>
            </a:lnSpc>
          </a:pPr>
          <a:r>
            <a:rPr lang="pt-BR" sz="1100">
              <a:solidFill>
                <a:srgbClr val="000000"/>
              </a:solidFill>
              <a:latin typeface="Calibri"/>
            </a:rPr>
            <a:t>Diretor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Chefe do Depto. de Administração Financeira - DAF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Contadora - CRC/DF 007472/O-2</a:t>
          </a:r>
          <a:endParaRPr/>
        </a:p>
        <a:p>
          <a:pPr>
            <a:lnSpc>
              <a:spcPct val="100000"/>
            </a:lnSpc>
          </a:pPr>
          <a:r>
            <a:rPr lang="pt-BR" sz="1100">
              <a:solidFill>
                <a:srgbClr val="000000"/>
              </a:solidFill>
              <a:latin typeface="Calibri"/>
            </a:rPr>
            <a:t>CPF: 616.727.935-72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CPF: 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CPF: 399.778.381-00</a:t>
          </a:r>
          <a:endParaRPr/>
        </a:p>
      </xdr:txBody>
    </xdr:sp>
    <xdr:clientData/>
  </xdr:twoCellAnchor>
  <xdr:twoCellAnchor editAs="oneCell">
    <xdr:from>
      <xdr:col>0</xdr:col>
      <xdr:colOff>0</xdr:colOff>
      <xdr:row>24</xdr:row>
      <xdr:rowOff>720</xdr:rowOff>
    </xdr:from>
    <xdr:to>
      <xdr:col>2</xdr:col>
      <xdr:colOff>1692360</xdr:colOff>
      <xdr:row>27</xdr:row>
      <xdr:rowOff>4320</xdr:rowOff>
    </xdr:to>
    <xdr:sp>
      <xdr:nvSpPr>
        <xdr:cNvPr id="6" name="TextShape 1"/>
        <xdr:cNvSpPr txBox="1"/>
      </xdr:nvSpPr>
      <xdr:spPr>
        <a:xfrm>
          <a:off x="0" y="4839120"/>
          <a:ext cx="8435880" cy="603720"/>
        </a:xfrm>
        <a:prstGeom prst="rect">
          <a:avLst/>
        </a:prstGeom>
      </xdr:spPr>
      <xdr:txBody>
        <a:bodyPr/>
        <a:p>
          <a:pPr>
            <a:lnSpc>
              <a:spcPct val="100000"/>
            </a:lnSpc>
          </a:pPr>
          <a:r>
            <a:rPr lang="pt-BR" sz="1100">
              <a:solidFill>
                <a:srgbClr val="000000"/>
              </a:solidFill>
              <a:latin typeface="Calibri"/>
            </a:rPr>
            <a:t>MAURICIO ANTÔNIO LOPES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LÚCIA GATTO                                           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CELSO LUIZ MORETTI</a:t>
          </a:r>
          <a:endParaRPr/>
        </a:p>
        <a:p>
          <a:pPr>
            <a:lnSpc>
              <a:spcPct val="100000"/>
            </a:lnSpc>
          </a:pPr>
          <a:r>
            <a:rPr lang="pt-BR" sz="1100">
              <a:solidFill>
                <a:srgbClr val="000000"/>
              </a:solidFill>
              <a:latin typeface="Calibri"/>
            </a:rPr>
            <a:t>Presidente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Diretora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Diretor</a:t>
          </a:r>
          <a:endParaRPr/>
        </a:p>
        <a:p>
          <a:pPr>
            <a:lnSpc>
              <a:spcPct val="100000"/>
            </a:lnSpc>
          </a:pPr>
          <a:r>
            <a:rPr lang="pt-BR" sz="1100">
              <a:solidFill>
                <a:srgbClr val="000000"/>
              </a:solidFill>
              <a:latin typeface="Calibri"/>
            </a:rPr>
            <a:t>CPF: 277.340.486-68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CPF: 445.476.840-49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CPF: 080.210.298-03</a:t>
          </a:r>
          <a:endParaRPr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1400760</xdr:colOff>
      <xdr:row>0</xdr:row>
      <xdr:rowOff>152280</xdr:rowOff>
    </xdr:from>
    <xdr:to>
      <xdr:col>4</xdr:col>
      <xdr:colOff>181440</xdr:colOff>
      <xdr:row>5</xdr:row>
      <xdr:rowOff>162000</xdr:rowOff>
    </xdr:to>
    <xdr:pic>
      <xdr:nvPicPr>
        <xdr:cNvPr id="7" name="Picture 3" descr=""/>
        <xdr:cNvPicPr/>
      </xdr:nvPicPr>
      <xdr:blipFill>
        <a:blip r:embed="rId1"/>
        <a:stretch>
          <a:fillRect/>
        </a:stretch>
      </xdr:blipFill>
      <xdr:spPr>
        <a:xfrm>
          <a:off x="3476880" y="152280"/>
          <a:ext cx="2076480" cy="819000"/>
        </a:xfrm>
        <a:prstGeom prst="rect">
          <a:avLst/>
        </a:prstGeom>
        <a:ln w="2556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1343880</xdr:colOff>
      <xdr:row>0</xdr:row>
      <xdr:rowOff>47520</xdr:rowOff>
    </xdr:from>
    <xdr:to>
      <xdr:col>2</xdr:col>
      <xdr:colOff>1344600</xdr:colOff>
      <xdr:row>4</xdr:row>
      <xdr:rowOff>100800</xdr:rowOff>
    </xdr:to>
    <xdr:pic>
      <xdr:nvPicPr>
        <xdr:cNvPr id="8" name="Picture 5" descr=""/>
        <xdr:cNvPicPr/>
      </xdr:nvPicPr>
      <xdr:blipFill>
        <a:blip r:embed="rId1"/>
        <a:stretch>
          <a:fillRect/>
        </a:stretch>
      </xdr:blipFill>
      <xdr:spPr>
        <a:xfrm>
          <a:off x="3972600" y="47520"/>
          <a:ext cx="720" cy="700920"/>
        </a:xfrm>
        <a:prstGeom prst="rect">
          <a:avLst/>
        </a:prstGeom>
        <a:ln w="25560">
          <a:noFill/>
        </a:ln>
      </xdr:spPr>
    </xdr:pic>
    <xdr:clientData/>
  </xdr:twoCellAnchor>
  <xdr:twoCellAnchor editAs="oneCell">
    <xdr:from>
      <xdr:col>2</xdr:col>
      <xdr:colOff>1534320</xdr:colOff>
      <xdr:row>0</xdr:row>
      <xdr:rowOff>0</xdr:rowOff>
    </xdr:from>
    <xdr:to>
      <xdr:col>2</xdr:col>
      <xdr:colOff>3335040</xdr:colOff>
      <xdr:row>5</xdr:row>
      <xdr:rowOff>74160</xdr:rowOff>
    </xdr:to>
    <xdr:pic>
      <xdr:nvPicPr>
        <xdr:cNvPr id="9" name="Picture 3" descr=""/>
        <xdr:cNvPicPr/>
      </xdr:nvPicPr>
      <xdr:blipFill>
        <a:blip r:embed="rId2"/>
        <a:stretch>
          <a:fillRect/>
        </a:stretch>
      </xdr:blipFill>
      <xdr:spPr>
        <a:xfrm>
          <a:off x="4163040" y="0"/>
          <a:ext cx="1800720" cy="883440"/>
        </a:xfrm>
        <a:prstGeom prst="rect">
          <a:avLst/>
        </a:prstGeom>
        <a:ln w="25560">
          <a:noFill/>
        </a:ln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3</xdr:col>
      <xdr:colOff>1902960</xdr:colOff>
      <xdr:row>70</xdr:row>
      <xdr:rowOff>32400</xdr:rowOff>
    </xdr:to>
    <xdr:sp>
      <xdr:nvSpPr>
        <xdr:cNvPr id="10" name="TextShape 1"/>
        <xdr:cNvSpPr txBox="1"/>
      </xdr:nvSpPr>
      <xdr:spPr>
        <a:xfrm>
          <a:off x="0" y="11797560"/>
          <a:ext cx="8436960" cy="603720"/>
        </a:xfrm>
        <a:prstGeom prst="rect">
          <a:avLst/>
        </a:prstGeom>
      </xdr:spPr>
      <xdr:txBody>
        <a:bodyPr/>
        <a:p>
          <a:pPr>
            <a:lnSpc>
              <a:spcPct val="100000"/>
            </a:lnSpc>
          </a:pPr>
          <a:r>
            <a:rPr lang="pt-BR" sz="1100">
              <a:solidFill>
                <a:srgbClr val="000000"/>
              </a:solidFill>
              <a:latin typeface="Calibri"/>
            </a:rPr>
            <a:t>MAURICIO ANTÔNIO LOPES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LÚCIA GATTO                                           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CELSO LUIZ MORETTI</a:t>
          </a:r>
          <a:endParaRPr/>
        </a:p>
        <a:p>
          <a:pPr>
            <a:lnSpc>
              <a:spcPct val="100000"/>
            </a:lnSpc>
          </a:pPr>
          <a:r>
            <a:rPr lang="pt-BR" sz="1100">
              <a:solidFill>
                <a:srgbClr val="000000"/>
              </a:solidFill>
              <a:latin typeface="Calibri"/>
            </a:rPr>
            <a:t>Presidente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Diretora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Diretor</a:t>
          </a:r>
          <a:endParaRPr/>
        </a:p>
        <a:p>
          <a:pPr>
            <a:lnSpc>
              <a:spcPct val="100000"/>
            </a:lnSpc>
          </a:pPr>
          <a:r>
            <a:rPr lang="pt-BR" sz="1100">
              <a:solidFill>
                <a:srgbClr val="000000"/>
              </a:solidFill>
              <a:latin typeface="Calibri"/>
            </a:rPr>
            <a:t>CPF: 277.340.486-68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CPF: 445.476.840-49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CPF: 080.210.298-03</a:t>
          </a:r>
          <a:endParaRPr/>
        </a:p>
      </xdr:txBody>
    </xdr:sp>
    <xdr:clientData/>
  </xdr:twoCellAnchor>
  <xdr:twoCellAnchor editAs="oneCell">
    <xdr:from>
      <xdr:col>0</xdr:col>
      <xdr:colOff>0</xdr:colOff>
      <xdr:row>73</xdr:row>
      <xdr:rowOff>0</xdr:rowOff>
    </xdr:from>
    <xdr:to>
      <xdr:col>3</xdr:col>
      <xdr:colOff>1902960</xdr:colOff>
      <xdr:row>77</xdr:row>
      <xdr:rowOff>12600</xdr:rowOff>
    </xdr:to>
    <xdr:sp>
      <xdr:nvSpPr>
        <xdr:cNvPr id="11" name="TextShape 1"/>
        <xdr:cNvSpPr txBox="1"/>
      </xdr:nvSpPr>
      <xdr:spPr>
        <a:xfrm>
          <a:off x="0" y="12940560"/>
          <a:ext cx="8436960" cy="774360"/>
        </a:xfrm>
        <a:prstGeom prst="rect">
          <a:avLst/>
        </a:prstGeom>
      </xdr:spPr>
      <xdr:txBody>
        <a:bodyPr/>
        <a:p>
          <a:pPr>
            <a:lnSpc>
              <a:spcPct val="100000"/>
            </a:lnSpc>
          </a:pPr>
          <a:endParaRPr/>
        </a:p>
        <a:p>
          <a:pPr>
            <a:lnSpc>
              <a:spcPct val="100000"/>
            </a:lnSpc>
          </a:pPr>
          <a:r>
            <a:rPr lang="pt-BR" sz="1100">
              <a:solidFill>
                <a:srgbClr val="000000"/>
              </a:solidFill>
              <a:latin typeface="Calibri"/>
            </a:rPr>
            <a:t>CLEBER OLIVEIRA SOARES    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EDUARDO CAPUTI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SUSY DARLEN BARROS DA PENHA</a:t>
          </a:r>
          <a:endParaRPr/>
        </a:p>
        <a:p>
          <a:pPr>
            <a:lnSpc>
              <a:spcPct val="100000"/>
            </a:lnSpc>
          </a:pPr>
          <a:r>
            <a:rPr lang="pt-BR" sz="1100">
              <a:solidFill>
                <a:srgbClr val="000000"/>
              </a:solidFill>
              <a:latin typeface="Calibri"/>
            </a:rPr>
            <a:t>Diretor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Chefe do Depto. de Administração Financeira - DAF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Contadora - CRC/DF 007472/O-2</a:t>
          </a:r>
          <a:endParaRPr/>
        </a:p>
        <a:p>
          <a:pPr>
            <a:lnSpc>
              <a:spcPct val="100000"/>
            </a:lnSpc>
          </a:pPr>
          <a:r>
            <a:rPr lang="pt-BR" sz="1100">
              <a:solidFill>
                <a:srgbClr val="000000"/>
              </a:solidFill>
              <a:latin typeface="Calibri"/>
            </a:rPr>
            <a:t>CPF: 616.727.935-72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CPF: 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CPF: 399.778.381-00</a:t>
          </a:r>
          <a:endParaRPr/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M89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75"/>
  <cols>
    <col collapsed="false" hidden="false" max="1" min="1" style="1" width="10.8010204081633"/>
    <col collapsed="false" hidden="false" max="2" min="2" style="1" width="26.5918367346939"/>
    <col collapsed="false" hidden="false" max="3" min="3" style="1" width="14.7142857142857"/>
    <col collapsed="false" hidden="false" max="4" min="4" style="1" width="21.3265306122449"/>
    <col collapsed="false" hidden="false" max="5" min="5" style="2" width="21.3265306122449"/>
    <col collapsed="false" hidden="true" max="6" min="6" style="1" width="0"/>
    <col collapsed="false" hidden="false" max="7" min="7" style="1" width="10.8010204081633"/>
    <col collapsed="false" hidden="false" max="8" min="8" style="1" width="10.9336734693878"/>
    <col collapsed="false" hidden="false" max="9" min="9" style="1" width="32.6683673469388"/>
    <col collapsed="false" hidden="false" max="10" min="10" style="1" width="21.3265306122449"/>
    <col collapsed="false" hidden="false" max="11" min="11" style="2" width="21.3265306122449"/>
    <col collapsed="false" hidden="false" max="1025" min="12" style="1" width="10.8010204081633"/>
  </cols>
  <sheetData>
    <row r="1" customFormat="false" ht="12.8" hidden="false" customHeight="false" outlineLevel="0" collapsed="false"/>
    <row r="4" customFormat="false" ht="12.75" hidden="false" customHeight="false" outlineLevel="0" collapsed="false">
      <c r="E4" s="2" t="s">
        <v>0</v>
      </c>
    </row>
    <row r="5" customFormat="false" ht="44.25" hidden="false" customHeight="true" outlineLevel="0" collapsed="false"/>
    <row r="6" customFormat="false" ht="15.75" hidden="false" customHeight="true" outlineLevel="0" collapsed="false">
      <c r="A6" s="3" t="s">
        <v>1</v>
      </c>
      <c r="B6" s="3"/>
      <c r="C6" s="3"/>
      <c r="D6" s="3"/>
      <c r="E6" s="3"/>
      <c r="F6" s="3"/>
      <c r="G6" s="3"/>
      <c r="H6" s="3"/>
      <c r="I6" s="3"/>
      <c r="J6" s="3"/>
      <c r="K6" s="3"/>
      <c r="L6" s="4"/>
      <c r="M6" s="4"/>
    </row>
    <row r="7" customFormat="false" ht="15.75" hidden="false" customHeight="true" outlineLevel="0" collapsed="false">
      <c r="A7" s="5" t="s">
        <v>2</v>
      </c>
      <c r="B7" s="5"/>
      <c r="C7" s="5"/>
      <c r="D7" s="5"/>
      <c r="E7" s="5"/>
      <c r="F7" s="5"/>
      <c r="G7" s="5"/>
      <c r="H7" s="5"/>
      <c r="I7" s="5"/>
      <c r="J7" s="5"/>
      <c r="K7" s="5"/>
      <c r="L7" s="4"/>
      <c r="M7" s="4"/>
    </row>
    <row r="8" customFormat="false" ht="15.75" hidden="false" customHeight="true" outlineLevel="0" collapsed="false">
      <c r="A8" s="6" t="s">
        <v>3</v>
      </c>
      <c r="B8" s="6"/>
      <c r="C8" s="6"/>
      <c r="D8" s="6"/>
      <c r="E8" s="6"/>
      <c r="F8" s="6"/>
      <c r="G8" s="6"/>
      <c r="H8" s="6"/>
      <c r="I8" s="6"/>
      <c r="J8" s="6"/>
      <c r="K8" s="6"/>
      <c r="L8" s="4"/>
      <c r="M8" s="4"/>
    </row>
    <row r="9" customFormat="false" ht="6.75" hidden="false" customHeight="true" outlineLevel="0" collapsed="false">
      <c r="A9" s="7" t="s">
        <v>4</v>
      </c>
      <c r="B9" s="7"/>
      <c r="C9" s="7"/>
      <c r="D9" s="7"/>
      <c r="E9" s="7"/>
      <c r="F9" s="7"/>
      <c r="G9" s="7"/>
      <c r="H9" s="7"/>
      <c r="I9" s="7"/>
      <c r="J9" s="7"/>
      <c r="K9" s="7"/>
      <c r="L9" s="4"/>
      <c r="M9" s="4"/>
    </row>
    <row r="10" customFormat="false" ht="9.75" hidden="false" customHeight="true" outlineLevel="0" collapsed="false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4"/>
      <c r="M10" s="4"/>
    </row>
    <row r="11" customFormat="false" ht="12.75" hidden="false" customHeight="false" outlineLevel="0" collapsed="false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4"/>
      <c r="M11" s="4"/>
    </row>
    <row r="12" customFormat="false" ht="8.25" hidden="false" customHeight="true" outlineLevel="0" collapsed="false">
      <c r="A12" s="8"/>
      <c r="B12" s="9"/>
      <c r="C12" s="9"/>
      <c r="D12" s="9"/>
      <c r="E12" s="10"/>
      <c r="F12" s="11"/>
      <c r="G12" s="9"/>
      <c r="H12" s="9"/>
      <c r="I12" s="9"/>
      <c r="J12" s="9"/>
      <c r="K12" s="12"/>
      <c r="L12" s="4"/>
      <c r="M12" s="4"/>
    </row>
    <row r="13" customFormat="false" ht="15.75" hidden="false" customHeight="true" outlineLevel="0" collapsed="false">
      <c r="A13" s="7" t="s">
        <v>5</v>
      </c>
      <c r="B13" s="7"/>
      <c r="C13" s="7"/>
      <c r="D13" s="7"/>
      <c r="E13" s="7"/>
      <c r="F13" s="13"/>
      <c r="G13" s="14" t="s">
        <v>6</v>
      </c>
      <c r="H13" s="14"/>
      <c r="I13" s="14"/>
      <c r="J13" s="14"/>
      <c r="K13" s="14"/>
      <c r="L13" s="4"/>
      <c r="M13" s="4"/>
    </row>
    <row r="14" customFormat="false" ht="15.75" hidden="false" customHeight="false" outlineLevel="0" collapsed="false">
      <c r="A14" s="15"/>
      <c r="B14" s="13"/>
      <c r="C14" s="16"/>
      <c r="D14" s="17" t="s">
        <v>7</v>
      </c>
      <c r="E14" s="17" t="s">
        <v>8</v>
      </c>
      <c r="F14" s="13"/>
      <c r="G14" s="15"/>
      <c r="H14" s="13"/>
      <c r="I14" s="13"/>
      <c r="J14" s="17" t="s">
        <v>7</v>
      </c>
      <c r="K14" s="17" t="s">
        <v>8</v>
      </c>
      <c r="L14" s="4"/>
      <c r="M14" s="4"/>
    </row>
    <row r="15" customFormat="false" ht="15.75" hidden="false" customHeight="false" outlineLevel="0" collapsed="false">
      <c r="A15" s="8"/>
      <c r="B15" s="9"/>
      <c r="C15" s="18"/>
      <c r="D15" s="19" t="s">
        <v>9</v>
      </c>
      <c r="E15" s="19" t="s">
        <v>9</v>
      </c>
      <c r="F15" s="9"/>
      <c r="G15" s="8"/>
      <c r="H15" s="9"/>
      <c r="I15" s="9"/>
      <c r="J15" s="20" t="s">
        <v>9</v>
      </c>
      <c r="K15" s="19" t="s">
        <v>9</v>
      </c>
      <c r="L15" s="4"/>
      <c r="M15" s="4"/>
    </row>
    <row r="16" customFormat="false" ht="15.75" hidden="false" customHeight="false" outlineLevel="0" collapsed="false">
      <c r="A16" s="21"/>
      <c r="B16" s="9"/>
      <c r="C16" s="18"/>
      <c r="D16" s="18"/>
      <c r="E16" s="22"/>
      <c r="F16" s="9"/>
      <c r="G16" s="23"/>
      <c r="H16" s="9"/>
      <c r="I16" s="9"/>
      <c r="J16" s="24"/>
      <c r="K16" s="22"/>
      <c r="L16" s="4"/>
      <c r="M16" s="4"/>
    </row>
    <row r="17" customFormat="false" ht="18.75" hidden="false" customHeight="false" outlineLevel="0" collapsed="false">
      <c r="A17" s="21" t="s">
        <v>10</v>
      </c>
      <c r="B17" s="9"/>
      <c r="C17" s="18"/>
      <c r="D17" s="25" t="n">
        <f aca="false">SUM(D19,D22,D26,D28)</f>
        <v>259396760.01</v>
      </c>
      <c r="E17" s="25" t="n">
        <f aca="false">SUM(E19,E22,E26,E28)</f>
        <v>448411499.81</v>
      </c>
      <c r="F17" s="9"/>
      <c r="G17" s="21" t="s">
        <v>11</v>
      </c>
      <c r="H17" s="9"/>
      <c r="I17" s="9"/>
      <c r="J17" s="25" t="n">
        <f aca="false">SUM(J19:J23)</f>
        <v>462140150.39</v>
      </c>
      <c r="K17" s="25" t="n">
        <f aca="false">SUM(K19:K23)</f>
        <v>279728606.59</v>
      </c>
      <c r="L17" s="4"/>
      <c r="M17" s="4"/>
    </row>
    <row r="18" customFormat="false" ht="15.75" hidden="false" customHeight="false" outlineLevel="0" collapsed="false">
      <c r="A18" s="21"/>
      <c r="B18" s="9"/>
      <c r="C18" s="18"/>
      <c r="D18" s="26"/>
      <c r="E18" s="26"/>
      <c r="F18" s="9"/>
      <c r="G18" s="21"/>
      <c r="H18" s="9"/>
      <c r="I18" s="9"/>
      <c r="J18" s="27"/>
      <c r="K18" s="27"/>
      <c r="L18" s="4"/>
      <c r="M18" s="4"/>
    </row>
    <row r="19" customFormat="false" ht="18.75" hidden="false" customHeight="false" outlineLevel="0" collapsed="false">
      <c r="A19" s="28" t="s">
        <v>12</v>
      </c>
      <c r="B19" s="9"/>
      <c r="C19" s="18"/>
      <c r="D19" s="29" t="n">
        <f aca="false">SUM(D20)</f>
        <v>99514509.83</v>
      </c>
      <c r="E19" s="29" t="n">
        <f aca="false">SUM(E20)</f>
        <v>55508292.74</v>
      </c>
      <c r="F19" s="9"/>
      <c r="G19" s="28" t="s">
        <v>13</v>
      </c>
      <c r="H19" s="9"/>
      <c r="I19" s="9"/>
      <c r="J19" s="29" t="n">
        <v>410121142.06</v>
      </c>
      <c r="K19" s="29" t="n">
        <v>256900515.85</v>
      </c>
      <c r="L19" s="4"/>
      <c r="M19" s="4"/>
    </row>
    <row r="20" customFormat="false" ht="18.75" hidden="false" customHeight="false" outlineLevel="0" collapsed="false">
      <c r="A20" s="28" t="s">
        <v>14</v>
      </c>
      <c r="B20" s="9"/>
      <c r="C20" s="18"/>
      <c r="D20" s="29" t="n">
        <v>99514509.83</v>
      </c>
      <c r="E20" s="29" t="n">
        <v>55508292.74</v>
      </c>
      <c r="F20" s="9"/>
      <c r="G20" s="28" t="s">
        <v>15</v>
      </c>
      <c r="H20" s="9"/>
      <c r="I20" s="9"/>
      <c r="J20" s="29" t="n">
        <v>21146647.25</v>
      </c>
      <c r="K20" s="29" t="n">
        <v>5671936.34</v>
      </c>
      <c r="L20" s="4"/>
      <c r="M20" s="4"/>
    </row>
    <row r="21" customFormat="false" ht="18.75" hidden="false" customHeight="false" outlineLevel="0" collapsed="false">
      <c r="A21" s="28"/>
      <c r="B21" s="9"/>
      <c r="C21" s="18"/>
      <c r="D21" s="29"/>
      <c r="E21" s="29"/>
      <c r="F21" s="9"/>
      <c r="G21" s="28" t="s">
        <v>16</v>
      </c>
      <c r="H21" s="9"/>
      <c r="I21" s="9"/>
      <c r="J21" s="29" t="n">
        <v>27430.2</v>
      </c>
      <c r="K21" s="29" t="n">
        <v>989.97</v>
      </c>
      <c r="L21" s="4"/>
      <c r="M21" s="4"/>
    </row>
    <row r="22" customFormat="false" ht="18.75" hidden="false" customHeight="false" outlineLevel="0" collapsed="false">
      <c r="A22" s="28" t="s">
        <v>17</v>
      </c>
      <c r="B22" s="9"/>
      <c r="C22" s="18"/>
      <c r="D22" s="29" t="n">
        <f aca="false">SUM(D23,D24)</f>
        <v>118306880.35</v>
      </c>
      <c r="E22" s="29" t="n">
        <f aca="false">SUM(E23,E24)</f>
        <v>348166647.36</v>
      </c>
      <c r="F22" s="9"/>
      <c r="G22" s="28" t="s">
        <v>18</v>
      </c>
      <c r="H22" s="9"/>
      <c r="I22" s="9"/>
      <c r="J22" s="29" t="n">
        <v>30844930.88</v>
      </c>
      <c r="K22" s="29" t="n">
        <v>17155164.43</v>
      </c>
      <c r="L22" s="4"/>
      <c r="M22" s="4"/>
    </row>
    <row r="23" customFormat="false" ht="18.75" hidden="false" customHeight="false" outlineLevel="0" collapsed="false">
      <c r="A23" s="28" t="s">
        <v>19</v>
      </c>
      <c r="B23" s="9"/>
      <c r="C23" s="18"/>
      <c r="D23" s="29" t="n">
        <v>476180.73</v>
      </c>
      <c r="E23" s="29" t="n">
        <v>570323.25</v>
      </c>
      <c r="F23" s="9"/>
      <c r="G23" s="28"/>
      <c r="H23" s="9"/>
      <c r="I23" s="9"/>
      <c r="J23" s="29"/>
      <c r="K23" s="29"/>
      <c r="L23" s="4"/>
      <c r="M23" s="4"/>
    </row>
    <row r="24" customFormat="false" ht="18.75" hidden="false" customHeight="false" outlineLevel="0" collapsed="false">
      <c r="A24" s="28" t="s">
        <v>20</v>
      </c>
      <c r="B24" s="9"/>
      <c r="C24" s="18"/>
      <c r="D24" s="29" t="n">
        <v>117830699.62</v>
      </c>
      <c r="E24" s="29" t="n">
        <v>347596324.11</v>
      </c>
      <c r="F24" s="9"/>
      <c r="G24" s="28"/>
      <c r="H24" s="9"/>
      <c r="I24" s="9"/>
      <c r="J24" s="29"/>
      <c r="K24" s="29"/>
      <c r="L24" s="4"/>
      <c r="M24" s="4"/>
    </row>
    <row r="25" customFormat="false" ht="15.75" hidden="false" customHeight="false" outlineLevel="0" collapsed="false">
      <c r="A25" s="28"/>
      <c r="B25" s="9"/>
      <c r="C25" s="18"/>
      <c r="D25" s="29"/>
      <c r="E25" s="29"/>
      <c r="F25" s="9"/>
      <c r="G25" s="28"/>
      <c r="H25" s="9"/>
      <c r="I25" s="9"/>
      <c r="J25" s="29"/>
      <c r="K25" s="29"/>
      <c r="L25" s="4"/>
      <c r="M25" s="4"/>
    </row>
    <row r="26" customFormat="false" ht="18.75" hidden="false" customHeight="false" outlineLevel="0" collapsed="false">
      <c r="A26" s="28" t="s">
        <v>21</v>
      </c>
      <c r="B26" s="9"/>
      <c r="C26" s="18"/>
      <c r="D26" s="29" t="n">
        <v>41554973.96</v>
      </c>
      <c r="E26" s="29" t="n">
        <v>44651379.73</v>
      </c>
      <c r="F26" s="9"/>
      <c r="G26" s="28"/>
      <c r="H26" s="9"/>
      <c r="I26" s="9"/>
      <c r="J26" s="29"/>
      <c r="K26" s="29"/>
      <c r="L26" s="4"/>
      <c r="M26" s="4"/>
    </row>
    <row r="27" customFormat="false" ht="15.75" hidden="false" customHeight="false" outlineLevel="0" collapsed="false">
      <c r="A27" s="28"/>
      <c r="B27" s="9"/>
      <c r="C27" s="18"/>
      <c r="D27" s="29"/>
      <c r="E27" s="29"/>
      <c r="F27" s="9"/>
      <c r="G27" s="28"/>
      <c r="H27" s="9"/>
      <c r="I27" s="9"/>
      <c r="J27" s="29"/>
      <c r="K27" s="29"/>
      <c r="L27" s="4"/>
      <c r="M27" s="4"/>
    </row>
    <row r="28" customFormat="false" ht="18.75" hidden="false" customHeight="false" outlineLevel="0" collapsed="false">
      <c r="A28" s="28" t="s">
        <v>22</v>
      </c>
      <c r="B28" s="9"/>
      <c r="C28" s="18"/>
      <c r="D28" s="29" t="n">
        <v>20395.87</v>
      </c>
      <c r="E28" s="29" t="n">
        <v>85179.98</v>
      </c>
      <c r="F28" s="9"/>
      <c r="G28" s="28"/>
      <c r="H28" s="9"/>
      <c r="I28" s="9"/>
      <c r="J28" s="29"/>
      <c r="K28" s="29"/>
      <c r="L28" s="4"/>
      <c r="M28" s="4"/>
    </row>
    <row r="29" customFormat="false" ht="15.75" hidden="false" customHeight="false" outlineLevel="0" collapsed="false">
      <c r="A29" s="28"/>
      <c r="B29" s="9"/>
      <c r="C29" s="18"/>
      <c r="D29" s="29"/>
      <c r="E29" s="29"/>
      <c r="F29" s="9"/>
      <c r="G29" s="28"/>
      <c r="H29" s="9"/>
      <c r="I29" s="9"/>
      <c r="J29" s="29"/>
      <c r="K29" s="29"/>
      <c r="L29" s="4"/>
      <c r="M29" s="4"/>
    </row>
    <row r="30" customFormat="false" ht="15.75" hidden="false" customHeight="false" outlineLevel="0" collapsed="false">
      <c r="A30" s="28"/>
      <c r="B30" s="9"/>
      <c r="C30" s="18"/>
      <c r="D30" s="29"/>
      <c r="E30" s="29"/>
      <c r="F30" s="9"/>
      <c r="G30" s="28"/>
      <c r="H30" s="9"/>
      <c r="I30" s="9"/>
      <c r="J30" s="29"/>
      <c r="K30" s="29"/>
      <c r="L30" s="4"/>
      <c r="M30" s="4"/>
    </row>
    <row r="31" customFormat="false" ht="18.75" hidden="false" customHeight="false" outlineLevel="0" collapsed="false">
      <c r="A31" s="21" t="s">
        <v>23</v>
      </c>
      <c r="B31" s="9"/>
      <c r="C31" s="18"/>
      <c r="D31" s="25" t="n">
        <f aca="false">SUM(D33,D37,D43,D52)</f>
        <v>1197401390.52</v>
      </c>
      <c r="E31" s="25" t="n">
        <f aca="false">SUM(E33,E37,E43,E52)</f>
        <v>1231701669.68</v>
      </c>
      <c r="F31" s="9"/>
      <c r="G31" s="21" t="s">
        <v>24</v>
      </c>
      <c r="H31" s="9"/>
      <c r="I31" s="9"/>
      <c r="J31" s="25" t="n">
        <f aca="false">SUM(J33:J36)</f>
        <v>2894520723.44</v>
      </c>
      <c r="K31" s="25" t="n">
        <f aca="false">SUM(K33:K36)</f>
        <v>2689420444.42</v>
      </c>
      <c r="L31" s="4"/>
      <c r="M31" s="4"/>
    </row>
    <row r="32" customFormat="false" ht="15.75" hidden="false" customHeight="false" outlineLevel="0" collapsed="false">
      <c r="A32" s="28"/>
      <c r="B32" s="9"/>
      <c r="C32" s="18"/>
      <c r="D32" s="29"/>
      <c r="E32" s="29"/>
      <c r="F32" s="9"/>
      <c r="G32" s="21"/>
      <c r="H32" s="9"/>
      <c r="I32" s="9"/>
      <c r="J32" s="29"/>
      <c r="K32" s="29"/>
      <c r="L32" s="4"/>
      <c r="M32" s="4"/>
    </row>
    <row r="33" customFormat="false" ht="18.75" hidden="false" customHeight="false" outlineLevel="0" collapsed="false">
      <c r="A33" s="28" t="s">
        <v>25</v>
      </c>
      <c r="B33" s="9"/>
      <c r="C33" s="18"/>
      <c r="D33" s="29" t="n">
        <f aca="false">D35+D34</f>
        <v>229772571.6</v>
      </c>
      <c r="E33" s="29" t="n">
        <f aca="false">E35</f>
        <v>226191981.31</v>
      </c>
      <c r="F33" s="9"/>
      <c r="G33" s="30" t="s">
        <v>26</v>
      </c>
      <c r="H33" s="31"/>
      <c r="I33" s="31"/>
      <c r="J33" s="29" t="n">
        <v>12143514.75</v>
      </c>
      <c r="K33" s="29" t="n">
        <v>19429623.6</v>
      </c>
      <c r="L33" s="4"/>
      <c r="M33" s="4"/>
    </row>
    <row r="34" customFormat="false" ht="18.75" hidden="false" customHeight="false" outlineLevel="0" collapsed="false">
      <c r="A34" s="28" t="s">
        <v>27</v>
      </c>
      <c r="B34" s="9"/>
      <c r="C34" s="18"/>
      <c r="D34" s="29" t="n">
        <v>5408.22</v>
      </c>
      <c r="E34" s="29" t="s">
        <v>28</v>
      </c>
      <c r="F34" s="9"/>
      <c r="G34" s="30"/>
      <c r="H34" s="31"/>
      <c r="I34" s="31"/>
      <c r="J34" s="29"/>
      <c r="K34" s="29"/>
      <c r="L34" s="4"/>
      <c r="M34" s="4"/>
    </row>
    <row r="35" customFormat="false" ht="18.75" hidden="false" customHeight="false" outlineLevel="0" collapsed="false">
      <c r="A35" s="28" t="s">
        <v>29</v>
      </c>
      <c r="B35" s="9"/>
      <c r="C35" s="18"/>
      <c r="D35" s="29" t="n">
        <v>229767163.38</v>
      </c>
      <c r="E35" s="29" t="n">
        <v>226191981.31</v>
      </c>
      <c r="F35" s="9"/>
      <c r="G35" s="30" t="s">
        <v>30</v>
      </c>
      <c r="H35" s="31"/>
      <c r="I35" s="31"/>
      <c r="J35" s="29" t="n">
        <v>145000000</v>
      </c>
      <c r="K35" s="29" t="n">
        <v>134000000</v>
      </c>
      <c r="L35" s="4"/>
      <c r="M35" s="4"/>
    </row>
    <row r="36" customFormat="false" ht="18.75" hidden="false" customHeight="false" outlineLevel="0" collapsed="false">
      <c r="A36" s="28"/>
      <c r="B36" s="9"/>
      <c r="C36" s="18"/>
      <c r="D36" s="29"/>
      <c r="E36" s="29"/>
      <c r="F36" s="9"/>
      <c r="G36" s="30" t="s">
        <v>31</v>
      </c>
      <c r="H36" s="31"/>
      <c r="I36" s="31"/>
      <c r="J36" s="29" t="n">
        <v>2737377208.69</v>
      </c>
      <c r="K36" s="29" t="n">
        <v>2535990820.82</v>
      </c>
      <c r="L36" s="4"/>
      <c r="M36" s="4"/>
    </row>
    <row r="37" customFormat="false" ht="18.75" hidden="false" customHeight="false" outlineLevel="0" collapsed="false">
      <c r="A37" s="28" t="s">
        <v>32</v>
      </c>
      <c r="B37" s="9"/>
      <c r="C37" s="18"/>
      <c r="D37" s="29" t="n">
        <f aca="false">D38+D40+D41+D39</f>
        <v>8910060.75</v>
      </c>
      <c r="E37" s="29" t="n">
        <f aca="false">E38+E40+E41+E39</f>
        <v>8223957.76</v>
      </c>
      <c r="F37" s="9"/>
      <c r="G37" s="21"/>
      <c r="H37" s="9"/>
      <c r="I37" s="9"/>
      <c r="J37" s="29"/>
      <c r="K37" s="29"/>
      <c r="L37" s="4"/>
      <c r="M37" s="4"/>
    </row>
    <row r="38" customFormat="false" ht="15.75" hidden="false" customHeight="false" outlineLevel="0" collapsed="false">
      <c r="A38" s="28" t="s">
        <v>33</v>
      </c>
      <c r="B38" s="9"/>
      <c r="C38" s="18"/>
      <c r="D38" s="29" t="n">
        <f aca="false">1430480.25+726984.37</f>
        <v>2157464.62</v>
      </c>
      <c r="E38" s="29" t="n">
        <f aca="false">1502182.72</f>
        <v>1502182.72</v>
      </c>
      <c r="F38" s="9"/>
      <c r="G38" s="21"/>
      <c r="H38" s="9"/>
      <c r="I38" s="9"/>
      <c r="J38" s="29"/>
      <c r="K38" s="29"/>
      <c r="L38" s="4"/>
      <c r="M38" s="4"/>
    </row>
    <row r="39" customFormat="false" ht="15.75" hidden="false" customHeight="false" outlineLevel="0" collapsed="false">
      <c r="A39" s="28" t="s">
        <v>34</v>
      </c>
      <c r="B39" s="9"/>
      <c r="C39" s="18"/>
      <c r="D39" s="32" t="n">
        <v>-726984.37</v>
      </c>
      <c r="E39" s="32" t="n">
        <v>-726984.37</v>
      </c>
      <c r="F39" s="9"/>
      <c r="G39" s="21"/>
      <c r="H39" s="9"/>
      <c r="I39" s="9"/>
      <c r="J39" s="29"/>
      <c r="K39" s="29"/>
      <c r="L39" s="4"/>
      <c r="M39" s="4"/>
    </row>
    <row r="40" customFormat="false" ht="15.75" hidden="false" customHeight="false" outlineLevel="0" collapsed="false">
      <c r="A40" s="28" t="s">
        <v>35</v>
      </c>
      <c r="B40" s="9"/>
      <c r="C40" s="18"/>
      <c r="D40" s="29" t="n">
        <v>6980238.49</v>
      </c>
      <c r="E40" s="29" t="n">
        <v>6063834.9</v>
      </c>
      <c r="F40" s="9"/>
      <c r="G40" s="21"/>
      <c r="H40" s="9"/>
      <c r="I40" s="9"/>
      <c r="J40" s="29"/>
      <c r="K40" s="29"/>
      <c r="L40" s="4"/>
      <c r="M40" s="4"/>
    </row>
    <row r="41" customFormat="false" ht="15.75" hidden="false" customHeight="false" outlineLevel="0" collapsed="false">
      <c r="A41" s="28" t="s">
        <v>36</v>
      </c>
      <c r="B41" s="9"/>
      <c r="C41" s="18"/>
      <c r="D41" s="29" t="n">
        <v>499342.01</v>
      </c>
      <c r="E41" s="29" t="n">
        <v>1384924.51</v>
      </c>
      <c r="F41" s="9"/>
      <c r="G41" s="21"/>
      <c r="H41" s="9"/>
      <c r="I41" s="9"/>
      <c r="J41" s="29"/>
      <c r="K41" s="29"/>
      <c r="L41" s="4"/>
      <c r="M41" s="4"/>
    </row>
    <row r="42" customFormat="false" ht="15.75" hidden="false" customHeight="false" outlineLevel="0" collapsed="false">
      <c r="A42" s="28"/>
      <c r="B42" s="9"/>
      <c r="C42" s="18"/>
      <c r="D42" s="29"/>
      <c r="E42" s="29"/>
      <c r="F42" s="9"/>
      <c r="G42" s="21"/>
      <c r="H42" s="9"/>
      <c r="I42" s="9"/>
      <c r="J42" s="25"/>
      <c r="K42" s="25"/>
      <c r="L42" s="4"/>
      <c r="M42" s="4"/>
    </row>
    <row r="43" customFormat="false" ht="18.75" hidden="false" customHeight="false" outlineLevel="0" collapsed="false">
      <c r="A43" s="30" t="s">
        <v>37</v>
      </c>
      <c r="B43" s="31"/>
      <c r="C43" s="33"/>
      <c r="D43" s="34" t="n">
        <f aca="false">D44+D48</f>
        <v>947877410.48</v>
      </c>
      <c r="E43" s="34" t="n">
        <f aca="false">E44+E48</f>
        <v>984485555.11</v>
      </c>
      <c r="F43" s="9"/>
      <c r="G43" s="21"/>
      <c r="H43" s="9"/>
      <c r="I43" s="9"/>
      <c r="J43" s="25"/>
      <c r="K43" s="25"/>
      <c r="L43" s="4"/>
      <c r="M43" s="4"/>
    </row>
    <row r="44" customFormat="false" ht="18.75" hidden="false" customHeight="false" outlineLevel="0" collapsed="false">
      <c r="A44" s="30" t="s">
        <v>38</v>
      </c>
      <c r="B44" s="31"/>
      <c r="C44" s="33"/>
      <c r="D44" s="35" t="n">
        <f aca="false">SUM(D45:D46)</f>
        <v>267777340.29</v>
      </c>
      <c r="E44" s="35" t="n">
        <f aca="false">SUM(E45:E46)</f>
        <v>282249139.49</v>
      </c>
      <c r="F44" s="9"/>
      <c r="G44" s="21" t="s">
        <v>39</v>
      </c>
      <c r="H44" s="9"/>
      <c r="I44" s="9"/>
      <c r="J44" s="32" t="n">
        <f aca="false">SUM(J46,J48,J50)</f>
        <v>-1899862723.3</v>
      </c>
      <c r="K44" s="32" t="n">
        <f aca="false">SUM(K46,K48,K50)</f>
        <v>-1289035881.52</v>
      </c>
      <c r="L44" s="4"/>
      <c r="M44" s="4"/>
    </row>
    <row r="45" customFormat="false" ht="15.75" hidden="false" customHeight="false" outlineLevel="0" collapsed="false">
      <c r="A45" s="30" t="s">
        <v>40</v>
      </c>
      <c r="B45" s="31"/>
      <c r="C45" s="33"/>
      <c r="D45" s="29" t="n">
        <v>912206252.14</v>
      </c>
      <c r="E45" s="29" t="n">
        <v>896460098.92</v>
      </c>
      <c r="F45" s="9"/>
      <c r="G45" s="21"/>
      <c r="H45" s="9"/>
      <c r="I45" s="9"/>
      <c r="J45" s="25"/>
      <c r="K45" s="25"/>
      <c r="L45" s="4"/>
      <c r="M45" s="4"/>
    </row>
    <row r="46" customFormat="false" ht="18.75" hidden="false" customHeight="false" outlineLevel="0" collapsed="false">
      <c r="A46" s="30" t="s">
        <v>41</v>
      </c>
      <c r="B46" s="31"/>
      <c r="C46" s="33"/>
      <c r="D46" s="36" t="n">
        <v>-644428911.85</v>
      </c>
      <c r="E46" s="36" t="n">
        <v>-614210959.43</v>
      </c>
      <c r="F46" s="9"/>
      <c r="G46" s="28" t="s">
        <v>42</v>
      </c>
      <c r="H46" s="9"/>
      <c r="I46" s="9"/>
      <c r="J46" s="29" t="n">
        <v>62000000</v>
      </c>
      <c r="K46" s="29" t="n">
        <v>62000000</v>
      </c>
      <c r="L46" s="4"/>
      <c r="M46" s="4"/>
    </row>
    <row r="47" customFormat="false" ht="15.75" hidden="false" customHeight="false" outlineLevel="0" collapsed="false">
      <c r="A47" s="30"/>
      <c r="B47" s="31"/>
      <c r="C47" s="33"/>
      <c r="D47" s="37"/>
      <c r="E47" s="37"/>
      <c r="F47" s="9"/>
      <c r="G47" s="28"/>
      <c r="H47" s="9"/>
      <c r="I47" s="9"/>
      <c r="J47" s="29"/>
      <c r="K47" s="29"/>
      <c r="L47" s="4"/>
      <c r="M47" s="4"/>
    </row>
    <row r="48" customFormat="false" ht="15.75" hidden="false" customHeight="false" outlineLevel="0" collapsed="false">
      <c r="A48" s="30" t="s">
        <v>43</v>
      </c>
      <c r="B48" s="31"/>
      <c r="C48" s="33"/>
      <c r="D48" s="29" t="n">
        <f aca="false">SUM(D49:D50)</f>
        <v>680100070.19</v>
      </c>
      <c r="E48" s="29" t="n">
        <f aca="false">SUM(E49:E50)</f>
        <v>702236415.62</v>
      </c>
      <c r="F48" s="9"/>
      <c r="G48" s="30" t="s">
        <v>44</v>
      </c>
      <c r="H48" s="9"/>
      <c r="I48" s="9"/>
      <c r="J48" s="32" t="n">
        <v>21034675.71</v>
      </c>
      <c r="K48" s="32" t="n">
        <v>0</v>
      </c>
      <c r="L48" s="4"/>
      <c r="M48" s="4"/>
    </row>
    <row r="49" s="39" customFormat="true" ht="15.75" hidden="false" customHeight="false" outlineLevel="0" collapsed="false">
      <c r="A49" s="30" t="s">
        <v>45</v>
      </c>
      <c r="B49" s="31"/>
      <c r="C49" s="33"/>
      <c r="D49" s="35" t="n">
        <v>816834167.22</v>
      </c>
      <c r="E49" s="35" t="n">
        <v>797245688.61</v>
      </c>
      <c r="F49" s="31"/>
      <c r="G49" s="30"/>
      <c r="H49" s="31"/>
      <c r="I49" s="31"/>
      <c r="J49" s="36"/>
      <c r="K49" s="36"/>
      <c r="L49" s="38"/>
      <c r="M49" s="38"/>
    </row>
    <row r="50" s="39" customFormat="true" ht="18.75" hidden="false" customHeight="false" outlineLevel="0" collapsed="false">
      <c r="A50" s="30" t="s">
        <v>46</v>
      </c>
      <c r="B50" s="31"/>
      <c r="C50" s="33"/>
      <c r="D50" s="36" t="n">
        <v>-136734097.03</v>
      </c>
      <c r="E50" s="36" t="n">
        <v>-95009272.99</v>
      </c>
      <c r="F50" s="31"/>
      <c r="G50" s="28" t="s">
        <v>47</v>
      </c>
      <c r="H50" s="9"/>
      <c r="I50" s="9"/>
      <c r="J50" s="32" t="n">
        <v>-1982897399.01</v>
      </c>
      <c r="K50" s="32" t="n">
        <v>-1351035881.52</v>
      </c>
      <c r="L50" s="38"/>
      <c r="M50" s="38"/>
    </row>
    <row r="51" s="39" customFormat="true" ht="15.75" hidden="false" customHeight="false" outlineLevel="0" collapsed="false">
      <c r="A51" s="30"/>
      <c r="B51" s="31"/>
      <c r="C51" s="33"/>
      <c r="D51" s="35"/>
      <c r="E51" s="35"/>
      <c r="F51" s="31"/>
      <c r="G51" s="30"/>
      <c r="H51" s="31"/>
      <c r="I51" s="31"/>
      <c r="J51" s="36"/>
      <c r="K51" s="36"/>
      <c r="L51" s="38"/>
      <c r="M51" s="38"/>
    </row>
    <row r="52" s="39" customFormat="true" ht="18.75" hidden="false" customHeight="false" outlineLevel="0" collapsed="false">
      <c r="A52" s="28" t="s">
        <v>48</v>
      </c>
      <c r="B52" s="31"/>
      <c r="C52" s="33"/>
      <c r="D52" s="35" t="n">
        <f aca="false">D53+D57</f>
        <v>10841347.69</v>
      </c>
      <c r="E52" s="35" t="n">
        <f aca="false">E53+E57</f>
        <v>12800175.5</v>
      </c>
      <c r="F52" s="31"/>
      <c r="G52" s="30"/>
      <c r="H52" s="31"/>
      <c r="I52" s="31"/>
      <c r="J52" s="36"/>
      <c r="K52" s="36"/>
      <c r="L52" s="38"/>
      <c r="M52" s="38"/>
    </row>
    <row r="53" s="39" customFormat="true" ht="15.75" hidden="false" customHeight="false" outlineLevel="0" collapsed="false">
      <c r="A53" s="30" t="s">
        <v>49</v>
      </c>
      <c r="B53" s="31"/>
      <c r="C53" s="33"/>
      <c r="D53" s="35" t="n">
        <f aca="false">SUM(D54:D55)</f>
        <v>10656343.81</v>
      </c>
      <c r="E53" s="35" t="n">
        <f aca="false">SUM(E54:E55)</f>
        <v>12423323.15</v>
      </c>
      <c r="F53" s="31"/>
      <c r="G53" s="30"/>
      <c r="H53" s="31"/>
      <c r="I53" s="31"/>
      <c r="J53" s="35"/>
      <c r="K53" s="35"/>
      <c r="L53" s="38"/>
      <c r="M53" s="38"/>
    </row>
    <row r="54" s="39" customFormat="true" ht="15.75" hidden="false" customHeight="false" outlineLevel="0" collapsed="false">
      <c r="A54" s="30" t="s">
        <v>50</v>
      </c>
      <c r="B54" s="31"/>
      <c r="C54" s="33"/>
      <c r="D54" s="35" t="n">
        <v>26321400.57</v>
      </c>
      <c r="E54" s="35" t="n">
        <v>24482222.18</v>
      </c>
      <c r="F54" s="31"/>
      <c r="G54" s="30"/>
      <c r="H54" s="31"/>
      <c r="I54" s="31"/>
      <c r="J54" s="35"/>
      <c r="K54" s="35"/>
      <c r="L54" s="38"/>
      <c r="M54" s="38"/>
    </row>
    <row r="55" s="39" customFormat="true" ht="15.75" hidden="false" customHeight="false" outlineLevel="0" collapsed="false">
      <c r="A55" s="30" t="s">
        <v>51</v>
      </c>
      <c r="B55" s="31"/>
      <c r="C55" s="33"/>
      <c r="D55" s="36" t="n">
        <v>-15665056.76</v>
      </c>
      <c r="E55" s="36" t="n">
        <v>-12058899.03</v>
      </c>
      <c r="F55" s="31"/>
      <c r="G55" s="30"/>
      <c r="H55" s="31"/>
      <c r="I55" s="31"/>
      <c r="J55" s="35"/>
      <c r="K55" s="35"/>
      <c r="L55" s="38"/>
      <c r="M55" s="38"/>
    </row>
    <row r="56" s="39" customFormat="true" ht="15.75" hidden="false" customHeight="false" outlineLevel="0" collapsed="false">
      <c r="A56" s="30"/>
      <c r="B56" s="31"/>
      <c r="C56" s="33"/>
      <c r="D56" s="35"/>
      <c r="E56" s="35"/>
      <c r="F56" s="31"/>
      <c r="G56" s="30"/>
      <c r="H56" s="31"/>
      <c r="I56" s="31"/>
      <c r="J56" s="35"/>
      <c r="K56" s="35"/>
      <c r="L56" s="38"/>
      <c r="M56" s="38"/>
    </row>
    <row r="57" customFormat="false" ht="15.75" hidden="false" customHeight="false" outlineLevel="0" collapsed="false">
      <c r="A57" s="28" t="s">
        <v>52</v>
      </c>
      <c r="B57" s="9"/>
      <c r="C57" s="18"/>
      <c r="D57" s="29" t="n">
        <f aca="false">D58</f>
        <v>185003.88</v>
      </c>
      <c r="E57" s="29" t="n">
        <f aca="false">E58</f>
        <v>376852.35</v>
      </c>
      <c r="F57" s="9"/>
      <c r="G57" s="28"/>
      <c r="H57" s="9"/>
      <c r="I57" s="9"/>
      <c r="J57" s="29"/>
      <c r="K57" s="29"/>
      <c r="L57" s="4"/>
      <c r="M57" s="4"/>
    </row>
    <row r="58" customFormat="false" ht="15.75" hidden="false" customHeight="false" outlineLevel="0" collapsed="false">
      <c r="A58" s="28" t="s">
        <v>53</v>
      </c>
      <c r="B58" s="9"/>
      <c r="C58" s="18"/>
      <c r="D58" s="29" t="n">
        <v>185003.88</v>
      </c>
      <c r="E58" s="29" t="n">
        <v>376852.35</v>
      </c>
      <c r="F58" s="9"/>
      <c r="G58" s="28"/>
      <c r="H58" s="9"/>
      <c r="I58" s="9"/>
      <c r="J58" s="29"/>
      <c r="K58" s="29"/>
      <c r="L58" s="4"/>
      <c r="M58" s="4"/>
    </row>
    <row r="59" customFormat="false" ht="15.75" hidden="false" customHeight="false" outlineLevel="0" collapsed="false">
      <c r="A59" s="28"/>
      <c r="B59" s="9"/>
      <c r="C59" s="18"/>
      <c r="D59" s="29"/>
      <c r="E59" s="29"/>
      <c r="F59" s="9"/>
      <c r="G59" s="28"/>
      <c r="H59" s="9"/>
      <c r="I59" s="9"/>
      <c r="J59" s="37"/>
      <c r="K59" s="37"/>
      <c r="L59" s="4"/>
      <c r="M59" s="4"/>
    </row>
    <row r="60" customFormat="false" ht="15.75" hidden="false" customHeight="false" outlineLevel="0" collapsed="false">
      <c r="A60" s="40" t="s">
        <v>54</v>
      </c>
      <c r="B60" s="41"/>
      <c r="C60" s="42"/>
      <c r="D60" s="43" t="n">
        <f aca="false">D17+D31</f>
        <v>1456798150.53</v>
      </c>
      <c r="E60" s="43" t="n">
        <f aca="false">E17+E31</f>
        <v>1680113169.49</v>
      </c>
      <c r="F60" s="9"/>
      <c r="G60" s="44" t="s">
        <v>55</v>
      </c>
      <c r="H60" s="41"/>
      <c r="I60" s="41"/>
      <c r="J60" s="43" t="n">
        <f aca="false">SUM(J17,J31,J44)</f>
        <v>1456798150.53</v>
      </c>
      <c r="K60" s="43" t="n">
        <f aca="false">SUM(K17,K31,K44)</f>
        <v>1680113169.49</v>
      </c>
      <c r="L60" s="4"/>
      <c r="M60" s="4"/>
    </row>
    <row r="61" customFormat="false" ht="15.75" hidden="false" customHeight="false" outlineLevel="0" collapsed="false">
      <c r="A61" s="9"/>
      <c r="B61" s="45"/>
      <c r="C61" s="45"/>
      <c r="D61" s="45"/>
      <c r="E61" s="46"/>
      <c r="F61" s="9"/>
      <c r="G61" s="47"/>
      <c r="H61" s="9"/>
      <c r="I61" s="9"/>
      <c r="J61" s="48"/>
      <c r="K61" s="48"/>
      <c r="L61" s="4"/>
      <c r="M61" s="4"/>
    </row>
    <row r="62" customFormat="false" ht="15.75" hidden="false" customHeight="false" outlineLevel="0" collapsed="false">
      <c r="A62" s="9"/>
      <c r="B62" s="45"/>
      <c r="C62" s="45"/>
      <c r="D62" s="45"/>
      <c r="E62" s="46"/>
      <c r="F62" s="9"/>
      <c r="G62" s="47"/>
      <c r="H62" s="9"/>
      <c r="I62" s="9"/>
      <c r="J62" s="48" t="n">
        <f aca="false">J60-D60</f>
        <v>0</v>
      </c>
      <c r="K62" s="49"/>
      <c r="L62" s="4"/>
      <c r="M62" s="4"/>
    </row>
    <row r="63" customFormat="false" ht="15.75" hidden="false" customHeight="false" outlineLevel="0" collapsed="false">
      <c r="A63" s="9"/>
      <c r="B63" s="45"/>
      <c r="C63" s="45"/>
      <c r="D63" s="45"/>
      <c r="E63" s="46"/>
      <c r="F63" s="9"/>
      <c r="G63" s="47"/>
      <c r="H63" s="9"/>
      <c r="I63" s="9"/>
      <c r="J63" s="48"/>
      <c r="K63" s="48"/>
      <c r="L63" s="4"/>
      <c r="M63" s="4"/>
    </row>
    <row r="64" customFormat="false" ht="15.75" hidden="false" customHeight="false" outlineLevel="0" collapsed="false">
      <c r="A64" s="9"/>
      <c r="B64" s="45"/>
      <c r="C64" s="45"/>
      <c r="D64" s="50"/>
      <c r="E64" s="46"/>
      <c r="F64" s="9"/>
      <c r="G64" s="47"/>
      <c r="H64" s="9"/>
      <c r="I64" s="9"/>
      <c r="J64" s="48"/>
      <c r="K64" s="49"/>
      <c r="L64" s="4"/>
      <c r="M64" s="4"/>
    </row>
    <row r="65" customFormat="false" ht="15.75" hidden="false" customHeight="false" outlineLevel="0" collapsed="false">
      <c r="A65" s="9"/>
      <c r="B65" s="45"/>
      <c r="C65" s="45"/>
      <c r="D65" s="45"/>
      <c r="E65" s="46"/>
      <c r="F65" s="9"/>
      <c r="G65" s="47"/>
      <c r="H65" s="9"/>
      <c r="I65" s="9"/>
      <c r="J65" s="9"/>
      <c r="K65" s="49"/>
      <c r="L65" s="4"/>
      <c r="M65" s="4"/>
    </row>
    <row r="66" customFormat="false" ht="18.75" hidden="false" customHeight="false" outlineLevel="0" collapsed="false">
      <c r="A66" s="45"/>
      <c r="B66" s="9"/>
      <c r="C66" s="47"/>
      <c r="D66" s="47"/>
      <c r="E66" s="51"/>
      <c r="F66" s="9"/>
      <c r="G66" s="51"/>
      <c r="H66" s="51"/>
      <c r="I66" s="52"/>
      <c r="J66" s="52"/>
      <c r="K66" s="49"/>
      <c r="L66" s="4"/>
      <c r="M66" s="4"/>
    </row>
    <row r="67" customFormat="false" ht="18.75" hidden="false" customHeight="false" outlineLevel="0" collapsed="false">
      <c r="A67" s="45"/>
      <c r="B67" s="9"/>
      <c r="C67" s="47"/>
      <c r="D67" s="47"/>
      <c r="E67" s="10"/>
      <c r="F67" s="41"/>
      <c r="G67" s="51"/>
      <c r="H67" s="51"/>
      <c r="I67" s="52"/>
      <c r="J67" s="52"/>
      <c r="K67" s="10"/>
      <c r="L67" s="4"/>
      <c r="M67" s="4"/>
    </row>
    <row r="68" customFormat="false" ht="18.75" hidden="false" customHeight="false" outlineLevel="0" collapsed="false">
      <c r="A68" s="53"/>
      <c r="B68" s="53"/>
      <c r="C68" s="47"/>
      <c r="D68" s="47"/>
      <c r="E68" s="10"/>
      <c r="F68" s="9"/>
      <c r="G68" s="51"/>
      <c r="H68" s="51"/>
      <c r="I68" s="54"/>
      <c r="J68" s="52"/>
      <c r="K68" s="49"/>
      <c r="L68" s="4"/>
      <c r="M68" s="4"/>
    </row>
    <row r="69" customFormat="false" ht="15.75" hidden="false" customHeight="false" outlineLevel="0" collapsed="false">
      <c r="A69" s="45"/>
      <c r="B69" s="9"/>
      <c r="C69" s="47"/>
      <c r="D69" s="47"/>
      <c r="E69" s="10"/>
      <c r="F69" s="9"/>
      <c r="G69" s="9"/>
      <c r="H69" s="9"/>
      <c r="I69" s="51"/>
      <c r="J69" s="9"/>
      <c r="K69" s="49"/>
      <c r="L69" s="4"/>
      <c r="M69" s="4"/>
    </row>
    <row r="70" customFormat="false" ht="15.75" hidden="false" customHeight="false" outlineLevel="0" collapsed="false">
      <c r="A70" s="9"/>
      <c r="B70" s="45"/>
      <c r="C70" s="45"/>
      <c r="D70" s="45"/>
      <c r="E70" s="46"/>
      <c r="F70" s="9"/>
      <c r="G70" s="47"/>
      <c r="H70" s="9"/>
      <c r="I70" s="45"/>
      <c r="J70" s="9"/>
      <c r="K70" s="49"/>
      <c r="L70" s="4"/>
      <c r="M70" s="4"/>
    </row>
    <row r="71" customFormat="false" ht="15.75" hidden="false" customHeight="false" outlineLevel="0" collapsed="false">
      <c r="A71" s="9"/>
      <c r="B71" s="45" t="s">
        <v>56</v>
      </c>
      <c r="C71" s="9"/>
      <c r="D71" s="45" t="s">
        <v>57</v>
      </c>
      <c r="E71" s="55"/>
      <c r="F71" s="9"/>
      <c r="G71" s="47"/>
      <c r="H71" s="9"/>
      <c r="I71" s="45" t="s">
        <v>58</v>
      </c>
      <c r="J71" s="56"/>
      <c r="K71" s="49"/>
      <c r="L71" s="4"/>
      <c r="M71" s="4"/>
    </row>
    <row r="72" customFormat="false" ht="15.75" hidden="false" customHeight="false" outlineLevel="0" collapsed="false">
      <c r="A72" s="9"/>
      <c r="B72" s="45" t="s">
        <v>59</v>
      </c>
      <c r="C72" s="9"/>
      <c r="D72" s="57" t="s">
        <v>60</v>
      </c>
      <c r="E72" s="55"/>
      <c r="F72" s="9"/>
      <c r="G72" s="9"/>
      <c r="H72" s="9"/>
      <c r="I72" s="57" t="s">
        <v>61</v>
      </c>
      <c r="J72" s="56"/>
      <c r="K72" s="9"/>
      <c r="M72" s="4"/>
    </row>
    <row r="73" customFormat="false" ht="15.75" hidden="false" customHeight="true" outlineLevel="0" collapsed="false">
      <c r="A73" s="9"/>
      <c r="B73" s="53" t="s">
        <v>62</v>
      </c>
      <c r="C73" s="53"/>
      <c r="D73" s="57" t="s">
        <v>63</v>
      </c>
      <c r="E73" s="55"/>
      <c r="F73" s="9"/>
      <c r="G73" s="9"/>
      <c r="H73" s="9"/>
      <c r="I73" s="57" t="s">
        <v>64</v>
      </c>
      <c r="J73" s="56"/>
      <c r="K73" s="9"/>
      <c r="M73" s="4"/>
    </row>
    <row r="74" customFormat="false" ht="18.75" hidden="false" customHeight="true" outlineLevel="0" collapsed="false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M74" s="4"/>
    </row>
    <row r="75" customFormat="false" ht="25.5" hidden="false" customHeight="true" outlineLevel="0" collapsed="false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4"/>
      <c r="M75" s="4"/>
    </row>
    <row r="76" customFormat="false" ht="15.75" hidden="false" customHeight="false" outlineLevel="0" collapsed="false">
      <c r="A76" s="53"/>
      <c r="B76" s="53"/>
      <c r="C76" s="47"/>
      <c r="D76" s="47"/>
      <c r="E76" s="10"/>
      <c r="F76" s="9"/>
      <c r="G76" s="51"/>
      <c r="H76" s="51"/>
      <c r="I76" s="51"/>
      <c r="J76" s="51"/>
      <c r="K76" s="49"/>
      <c r="L76" s="4"/>
      <c r="M76" s="4"/>
    </row>
    <row r="77" customFormat="false" ht="15.75" hidden="false" customHeight="false" outlineLevel="0" collapsed="false">
      <c r="A77" s="45"/>
      <c r="B77" s="9"/>
      <c r="C77" s="47"/>
      <c r="D77" s="51"/>
      <c r="E77" s="9"/>
      <c r="F77" s="51"/>
      <c r="G77" s="56"/>
      <c r="H77" s="9"/>
      <c r="I77" s="51"/>
      <c r="J77" s="51"/>
      <c r="K77" s="10"/>
      <c r="L77" s="4"/>
      <c r="M77" s="4"/>
    </row>
    <row r="78" customFormat="false" ht="15.75" hidden="false" customHeight="false" outlineLevel="0" collapsed="false">
      <c r="A78" s="45"/>
      <c r="B78" s="9"/>
      <c r="C78" s="47"/>
      <c r="D78" s="47"/>
      <c r="E78" s="10"/>
      <c r="F78" s="9"/>
      <c r="G78" s="9"/>
      <c r="H78" s="9"/>
      <c r="I78" s="51"/>
      <c r="J78" s="51"/>
      <c r="K78" s="10"/>
      <c r="L78" s="4"/>
      <c r="M78" s="4"/>
    </row>
    <row r="79" customFormat="false" ht="15.75" hidden="false" customHeight="false" outlineLevel="0" collapsed="false">
      <c r="A79" s="49"/>
      <c r="B79" s="45"/>
      <c r="C79" s="9"/>
      <c r="D79" s="45"/>
      <c r="E79" s="45"/>
      <c r="F79" s="9"/>
      <c r="G79" s="49"/>
      <c r="H79" s="49"/>
      <c r="I79" s="10"/>
      <c r="J79" s="51"/>
      <c r="K79" s="10"/>
      <c r="L79" s="4"/>
      <c r="M79" s="4"/>
    </row>
    <row r="80" customFormat="false" ht="15.75" hidden="false" customHeight="false" outlineLevel="0" collapsed="false">
      <c r="A80" s="49"/>
      <c r="B80" s="9"/>
      <c r="C80" s="9"/>
      <c r="D80" s="45"/>
      <c r="E80" s="9"/>
      <c r="F80" s="9"/>
      <c r="G80" s="51"/>
      <c r="H80" s="51"/>
      <c r="I80" s="10"/>
      <c r="J80" s="51"/>
      <c r="K80" s="10"/>
      <c r="L80" s="4"/>
      <c r="M80" s="4"/>
    </row>
    <row r="81" customFormat="false" ht="15.75" hidden="false" customHeight="false" outlineLevel="0" collapsed="false">
      <c r="A81" s="51"/>
      <c r="B81" s="9"/>
      <c r="C81" s="9"/>
      <c r="D81" s="47"/>
      <c r="E81" s="9"/>
      <c r="F81" s="9"/>
      <c r="G81" s="49"/>
      <c r="H81" s="49"/>
      <c r="I81" s="10"/>
      <c r="J81" s="51"/>
      <c r="K81" s="10"/>
      <c r="L81" s="4"/>
      <c r="M81" s="4"/>
    </row>
    <row r="82" customFormat="false" ht="15.75" hidden="false" customHeight="false" outlineLevel="0" collapsed="false">
      <c r="A82" s="47"/>
      <c r="B82" s="9"/>
      <c r="C82" s="9"/>
      <c r="D82" s="9"/>
      <c r="E82" s="10"/>
      <c r="F82" s="9"/>
      <c r="G82" s="10"/>
      <c r="H82" s="10"/>
      <c r="I82" s="10"/>
      <c r="J82" s="51"/>
      <c r="K82" s="10"/>
      <c r="L82" s="4"/>
      <c r="M82" s="4"/>
    </row>
    <row r="83" customFormat="false" ht="15.75" hidden="false" customHeight="false" outlineLevel="0" collapsed="false">
      <c r="A83" s="45"/>
      <c r="B83" s="9"/>
      <c r="C83" s="47"/>
      <c r="D83" s="47"/>
      <c r="E83" s="10"/>
      <c r="F83" s="9"/>
      <c r="G83" s="9"/>
      <c r="H83" s="9"/>
      <c r="I83" s="51"/>
      <c r="J83" s="51"/>
      <c r="K83" s="10"/>
      <c r="L83" s="4"/>
      <c r="M83" s="4"/>
    </row>
    <row r="84" customFormat="false" ht="15.75" hidden="false" customHeight="false" outlineLevel="0" collapsed="false">
      <c r="A84" s="45"/>
      <c r="B84" s="9"/>
      <c r="C84" s="47"/>
      <c r="D84" s="47"/>
      <c r="E84" s="10"/>
      <c r="F84" s="9"/>
      <c r="G84" s="9"/>
      <c r="H84" s="9"/>
      <c r="I84" s="51"/>
      <c r="J84" s="51"/>
      <c r="K84" s="10"/>
      <c r="L84" s="4"/>
      <c r="M84" s="4"/>
    </row>
    <row r="85" customFormat="false" ht="15.75" hidden="false" customHeight="false" outlineLevel="0" collapsed="false">
      <c r="A85" s="45"/>
      <c r="B85" s="9"/>
      <c r="C85" s="47"/>
      <c r="D85" s="47"/>
      <c r="E85" s="10"/>
      <c r="F85" s="9"/>
      <c r="G85" s="9"/>
      <c r="H85" s="9"/>
      <c r="I85" s="51"/>
      <c r="J85" s="51"/>
      <c r="K85" s="10"/>
      <c r="L85" s="4"/>
      <c r="M85" s="4"/>
    </row>
    <row r="86" customFormat="false" ht="15.75" hidden="false" customHeight="false" outlineLevel="0" collapsed="false">
      <c r="A86" s="45"/>
      <c r="B86" s="58"/>
      <c r="C86" s="58"/>
      <c r="D86" s="58"/>
      <c r="E86" s="10"/>
      <c r="F86" s="9"/>
      <c r="G86" s="9"/>
      <c r="H86" s="9"/>
      <c r="I86" s="56"/>
      <c r="J86" s="49"/>
      <c r="K86" s="10"/>
      <c r="L86" s="4"/>
      <c r="M86" s="4"/>
    </row>
    <row r="87" customFormat="false" ht="15.75" hidden="false" customHeight="false" outlineLevel="0" collapsed="false">
      <c r="A87" s="45"/>
      <c r="B87" s="45" t="s">
        <v>65</v>
      </c>
      <c r="C87" s="45"/>
      <c r="D87" s="45" t="s">
        <v>66</v>
      </c>
      <c r="E87" s="55"/>
      <c r="F87" s="45"/>
      <c r="G87" s="9"/>
      <c r="H87" s="56"/>
      <c r="I87" s="49" t="s">
        <v>67</v>
      </c>
      <c r="J87" s="56"/>
      <c r="K87" s="10"/>
      <c r="L87" s="4"/>
      <c r="M87" s="4"/>
    </row>
    <row r="88" customFormat="false" ht="15.75" hidden="false" customHeight="false" outlineLevel="0" collapsed="false">
      <c r="A88" s="49"/>
      <c r="B88" s="49" t="s">
        <v>68</v>
      </c>
      <c r="C88" s="9"/>
      <c r="D88" s="45" t="s">
        <v>69</v>
      </c>
      <c r="E88" s="55"/>
      <c r="F88" s="9"/>
      <c r="G88" s="9"/>
      <c r="H88" s="51"/>
      <c r="I88" s="51" t="s">
        <v>70</v>
      </c>
      <c r="J88" s="56"/>
      <c r="K88" s="10"/>
      <c r="L88" s="4"/>
      <c r="M88" s="4"/>
    </row>
    <row r="89" customFormat="false" ht="15.75" hidden="false" customHeight="false" outlineLevel="0" collapsed="false">
      <c r="A89" s="49"/>
      <c r="B89" s="51" t="s">
        <v>71</v>
      </c>
      <c r="C89" s="9"/>
      <c r="D89" s="47" t="s">
        <v>72</v>
      </c>
      <c r="E89" s="55"/>
      <c r="F89" s="9"/>
      <c r="G89" s="9"/>
      <c r="H89" s="49"/>
      <c r="I89" s="49" t="s">
        <v>73</v>
      </c>
      <c r="J89" s="56"/>
      <c r="K89" s="10"/>
      <c r="L89" s="4"/>
      <c r="M89" s="4"/>
    </row>
  </sheetData>
  <mergeCells count="9">
    <mergeCell ref="A6:K6"/>
    <mergeCell ref="A7:K7"/>
    <mergeCell ref="A8:K8"/>
    <mergeCell ref="A9:K11"/>
    <mergeCell ref="A13:E13"/>
    <mergeCell ref="G13:K13"/>
    <mergeCell ref="A68:B68"/>
    <mergeCell ref="B73:C73"/>
    <mergeCell ref="A76:B76"/>
  </mergeCells>
  <printOptions headings="false" gridLines="false" gridLinesSet="true" horizontalCentered="true" verticalCentered="false"/>
  <pageMargins left="0.236111111111111" right="0.236111111111111" top="0" bottom="0.694444444444444" header="0" footer="0"/>
  <pageSetup paperSize="9" scale="45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>&amp;L&amp;"Arial,Normal"&amp;10Ministério da Agricultura, 
Pecuária e Abastecimento - 
MAPA&amp;C&amp;"Arial,Normal"&amp;10Empresa Brasileira de
Pesquisa Agropecuária -
Embrapa&amp;R&amp;"Arial,Normal"&amp;10PqEB Final W3 Norte     Brasília-DF 
CEP 70.770-901
Telefone (61) 3448.4433 
Fax  (61) 3447.1041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E78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5.75"/>
  <cols>
    <col collapsed="false" hidden="false" max="1" min="1" style="59" width="71.5459183673469"/>
    <col collapsed="false" hidden="false" max="2" min="2" style="59" width="24.9744897959184"/>
    <col collapsed="false" hidden="false" max="3" min="3" style="59" width="21.8673469387755"/>
    <col collapsed="false" hidden="false" max="4" min="4" style="59" width="19.8418367346939"/>
    <col collapsed="false" hidden="false" max="5" min="5" style="59" width="22.0051020408163"/>
    <col collapsed="false" hidden="false" max="6" min="6" style="59" width="2.56632653061224"/>
    <col collapsed="false" hidden="true" max="1025" min="7" style="59" width="0"/>
  </cols>
  <sheetData>
    <row r="1" customFormat="false" ht="15.75" hidden="false" customHeight="false" outlineLevel="0" collapsed="false">
      <c r="A1" s="60" t="s">
        <v>1</v>
      </c>
      <c r="B1" s="60"/>
      <c r="C1" s="60"/>
      <c r="D1" s="60"/>
      <c r="E1" s="60"/>
    </row>
    <row r="2" customFormat="false" ht="15.75" hidden="false" customHeight="false" outlineLevel="0" collapsed="false">
      <c r="A2" s="61" t="s">
        <v>2</v>
      </c>
      <c r="B2" s="61"/>
      <c r="C2" s="61"/>
      <c r="D2" s="61"/>
      <c r="E2" s="61"/>
    </row>
    <row r="3" customFormat="false" ht="15.75" hidden="false" customHeight="false" outlineLevel="0" collapsed="false">
      <c r="A3" s="62" t="s">
        <v>3</v>
      </c>
      <c r="B3" s="62"/>
      <c r="C3" s="62"/>
      <c r="D3" s="62"/>
      <c r="E3" s="62"/>
    </row>
    <row r="4" customFormat="false" ht="15.75" hidden="false" customHeight="false" outlineLevel="0" collapsed="false">
      <c r="A4" s="60"/>
      <c r="B4" s="60"/>
      <c r="C4" s="60"/>
      <c r="D4" s="60"/>
      <c r="E4" s="60"/>
    </row>
    <row r="5" customFormat="false" ht="15.75" hidden="false" customHeight="false" outlineLevel="0" collapsed="false">
      <c r="A5" s="61" t="s">
        <v>74</v>
      </c>
      <c r="B5" s="61"/>
      <c r="C5" s="61"/>
      <c r="D5" s="61"/>
      <c r="E5" s="61"/>
    </row>
    <row r="6" customFormat="false" ht="15.75" hidden="false" customHeight="false" outlineLevel="0" collapsed="false">
      <c r="A6" s="62"/>
      <c r="B6" s="62"/>
      <c r="C6" s="62"/>
      <c r="D6" s="62"/>
      <c r="E6" s="62"/>
    </row>
    <row r="7" customFormat="false" ht="15.75" hidden="false" customHeight="false" outlineLevel="0" collapsed="false">
      <c r="A7" s="63"/>
      <c r="B7" s="64"/>
      <c r="C7" s="64"/>
      <c r="D7" s="64"/>
      <c r="E7" s="64"/>
    </row>
    <row r="8" customFormat="false" ht="15.75" hidden="false" customHeight="false" outlineLevel="0" collapsed="false">
      <c r="A8" s="65"/>
      <c r="B8" s="66" t="s">
        <v>75</v>
      </c>
      <c r="C8" s="66" t="s">
        <v>76</v>
      </c>
      <c r="D8" s="17" t="s">
        <v>7</v>
      </c>
      <c r="E8" s="17" t="s">
        <v>77</v>
      </c>
    </row>
    <row r="9" customFormat="false" ht="15.75" hidden="false" customHeight="false" outlineLevel="0" collapsed="false">
      <c r="A9" s="67"/>
      <c r="B9" s="66" t="s">
        <v>9</v>
      </c>
      <c r="C9" s="66" t="s">
        <v>9</v>
      </c>
      <c r="D9" s="66" t="s">
        <v>9</v>
      </c>
      <c r="E9" s="66" t="s">
        <v>9</v>
      </c>
    </row>
    <row r="10" customFormat="false" ht="15.75" hidden="false" customHeight="false" outlineLevel="0" collapsed="false">
      <c r="A10" s="67"/>
      <c r="B10" s="68"/>
      <c r="C10" s="68"/>
      <c r="D10" s="68"/>
      <c r="E10" s="68"/>
    </row>
    <row r="11" customFormat="false" ht="18.75" hidden="false" customHeight="false" outlineLevel="0" collapsed="false">
      <c r="A11" s="69" t="s">
        <v>78</v>
      </c>
      <c r="B11" s="70" t="n">
        <v>5158543.06</v>
      </c>
      <c r="C11" s="65" t="n">
        <v>6986896.62</v>
      </c>
      <c r="D11" s="70" t="n">
        <v>18433249.34</v>
      </c>
      <c r="E11" s="70" t="n">
        <v>19701214.89</v>
      </c>
    </row>
    <row r="12" customFormat="false" ht="15.75" hidden="false" customHeight="false" outlineLevel="0" collapsed="false">
      <c r="A12" s="67" t="s">
        <v>79</v>
      </c>
      <c r="B12" s="71"/>
      <c r="C12" s="67"/>
      <c r="D12" s="72" t="s">
        <v>79</v>
      </c>
      <c r="E12" s="72" t="s">
        <v>79</v>
      </c>
    </row>
    <row r="13" customFormat="false" ht="18.75" hidden="false" customHeight="false" outlineLevel="0" collapsed="false">
      <c r="A13" s="69" t="s">
        <v>80</v>
      </c>
      <c r="B13" s="72" t="n">
        <v>-306536.86</v>
      </c>
      <c r="C13" s="72" t="n">
        <v>-872770.7</v>
      </c>
      <c r="D13" s="72" t="n">
        <v>-2541427.61</v>
      </c>
      <c r="E13" s="72" t="n">
        <v>-2550615.09</v>
      </c>
    </row>
    <row r="14" customFormat="false" ht="15.75" hidden="false" customHeight="false" outlineLevel="0" collapsed="false">
      <c r="A14" s="67" t="s">
        <v>79</v>
      </c>
      <c r="B14" s="71"/>
      <c r="C14" s="67"/>
      <c r="D14" s="72" t="s">
        <v>79</v>
      </c>
      <c r="E14" s="72" t="s">
        <v>79</v>
      </c>
    </row>
    <row r="15" customFormat="false" ht="15.75" hidden="false" customHeight="false" outlineLevel="0" collapsed="false">
      <c r="A15" s="73" t="s">
        <v>81</v>
      </c>
      <c r="B15" s="74" t="n">
        <f aca="false">B11+B13</f>
        <v>4852006.2</v>
      </c>
      <c r="C15" s="74" t="n">
        <f aca="false">C11+C13</f>
        <v>6114125.92</v>
      </c>
      <c r="D15" s="74" t="n">
        <f aca="false">D11+D13</f>
        <v>15891821.73</v>
      </c>
      <c r="E15" s="74" t="n">
        <f aca="false">E11+E13</f>
        <v>17150599.8</v>
      </c>
    </row>
    <row r="16" customFormat="false" ht="15.75" hidden="false" customHeight="false" outlineLevel="0" collapsed="false">
      <c r="A16" s="67" t="s">
        <v>79</v>
      </c>
      <c r="B16" s="71"/>
      <c r="C16" s="67"/>
      <c r="D16" s="72" t="s">
        <v>79</v>
      </c>
      <c r="E16" s="72" t="s">
        <v>79</v>
      </c>
    </row>
    <row r="17" customFormat="false" ht="18.75" hidden="false" customHeight="false" outlineLevel="0" collapsed="false">
      <c r="A17" s="69" t="s">
        <v>82</v>
      </c>
      <c r="B17" s="72" t="n">
        <v>-1105965.89</v>
      </c>
      <c r="C17" s="72" t="n">
        <v>-1272155.81</v>
      </c>
      <c r="D17" s="72" t="n">
        <v>-3204824.34</v>
      </c>
      <c r="E17" s="72" t="n">
        <v>-3006093.59</v>
      </c>
    </row>
    <row r="18" customFormat="false" ht="15.75" hidden="false" customHeight="false" outlineLevel="0" collapsed="false">
      <c r="A18" s="67" t="s">
        <v>79</v>
      </c>
      <c r="B18" s="71"/>
      <c r="C18" s="67"/>
      <c r="D18" s="72" t="s">
        <v>79</v>
      </c>
      <c r="E18" s="72" t="s">
        <v>79</v>
      </c>
    </row>
    <row r="19" customFormat="false" ht="15.75" hidden="false" customHeight="false" outlineLevel="0" collapsed="false">
      <c r="A19" s="73" t="s">
        <v>83</v>
      </c>
      <c r="B19" s="74" t="n">
        <f aca="false">B15+B17</f>
        <v>3746040.31</v>
      </c>
      <c r="C19" s="74" t="n">
        <f aca="false">C15+C17</f>
        <v>4841970.11</v>
      </c>
      <c r="D19" s="74" t="n">
        <f aca="false">D15+D17</f>
        <v>12686997.39</v>
      </c>
      <c r="E19" s="74" t="n">
        <f aca="false">E15+E17</f>
        <v>14144506.21</v>
      </c>
    </row>
    <row r="20" customFormat="false" ht="15.75" hidden="false" customHeight="false" outlineLevel="0" collapsed="false">
      <c r="A20" s="67" t="s">
        <v>79</v>
      </c>
      <c r="B20" s="71"/>
      <c r="C20" s="67"/>
      <c r="D20" s="72" t="s">
        <v>79</v>
      </c>
      <c r="E20" s="72" t="s">
        <v>79</v>
      </c>
    </row>
    <row r="21" customFormat="false" ht="18.75" hidden="false" customHeight="false" outlineLevel="0" collapsed="false">
      <c r="A21" s="69" t="s">
        <v>84</v>
      </c>
      <c r="B21" s="72" t="n">
        <f aca="false">SUM(B23:B27)</f>
        <v>756801887.75</v>
      </c>
      <c r="C21" s="72" t="n">
        <f aca="false">SUM(C23:C27)</f>
        <v>676462526.33</v>
      </c>
      <c r="D21" s="72" t="n">
        <f aca="false">SUM(D23:D27)</f>
        <v>2242183577.9</v>
      </c>
      <c r="E21" s="72" t="n">
        <f aca="false">SUM(E23:E27)</f>
        <v>2057307197.02</v>
      </c>
    </row>
    <row r="22" customFormat="false" ht="15.75" hidden="false" customHeight="false" outlineLevel="0" collapsed="false">
      <c r="A22" s="67" t="s">
        <v>79</v>
      </c>
      <c r="B22" s="71"/>
      <c r="C22" s="67"/>
      <c r="D22" s="71" t="s">
        <v>79</v>
      </c>
      <c r="E22" s="72" t="s">
        <v>79</v>
      </c>
    </row>
    <row r="23" customFormat="false" ht="18.75" hidden="false" customHeight="false" outlineLevel="0" collapsed="false">
      <c r="A23" s="69" t="s">
        <v>85</v>
      </c>
      <c r="B23" s="72" t="n">
        <v>745732875.88</v>
      </c>
      <c r="C23" s="72" t="n">
        <v>673122291.39</v>
      </c>
      <c r="D23" s="72" t="n">
        <v>2225619856.37</v>
      </c>
      <c r="E23" s="72" t="n">
        <v>2047125753.1</v>
      </c>
    </row>
    <row r="24" customFormat="false" ht="15.75" hidden="false" customHeight="false" outlineLevel="0" collapsed="false">
      <c r="A24" s="67" t="s">
        <v>79</v>
      </c>
      <c r="B24" s="71"/>
      <c r="C24" s="67"/>
      <c r="D24" s="72" t="s">
        <v>79</v>
      </c>
      <c r="E24" s="72" t="s">
        <v>79</v>
      </c>
    </row>
    <row r="25" customFormat="false" ht="18.75" hidden="false" customHeight="false" outlineLevel="0" collapsed="false">
      <c r="A25" s="69" t="s">
        <v>86</v>
      </c>
      <c r="B25" s="72" t="n">
        <v>232907.2</v>
      </c>
      <c r="C25" s="72" t="n">
        <v>10000</v>
      </c>
      <c r="D25" s="72" t="n">
        <v>566654.82</v>
      </c>
      <c r="E25" s="72" t="n">
        <v>1142974.56</v>
      </c>
    </row>
    <row r="26" customFormat="false" ht="15.75" hidden="false" customHeight="false" outlineLevel="0" collapsed="false">
      <c r="A26" s="67" t="s">
        <v>79</v>
      </c>
      <c r="B26" s="71"/>
      <c r="C26" s="67"/>
      <c r="D26" s="72" t="s">
        <v>79</v>
      </c>
      <c r="E26" s="72" t="s">
        <v>79</v>
      </c>
    </row>
    <row r="27" customFormat="false" ht="18.75" hidden="false" customHeight="false" outlineLevel="0" collapsed="false">
      <c r="A27" s="69" t="s">
        <v>87</v>
      </c>
      <c r="B27" s="72" t="n">
        <v>10836104.67</v>
      </c>
      <c r="C27" s="72" t="n">
        <v>3330234.94</v>
      </c>
      <c r="D27" s="72" t="n">
        <v>15997066.71</v>
      </c>
      <c r="E27" s="72" t="n">
        <v>9038469.36</v>
      </c>
    </row>
    <row r="28" customFormat="false" ht="15.75" hidden="false" customHeight="false" outlineLevel="0" collapsed="false">
      <c r="A28" s="67" t="s">
        <v>79</v>
      </c>
      <c r="B28" s="72"/>
      <c r="C28" s="67"/>
      <c r="D28" s="72" t="s">
        <v>79</v>
      </c>
      <c r="E28" s="72" t="s">
        <v>79</v>
      </c>
    </row>
    <row r="29" customFormat="false" ht="18.75" hidden="false" customHeight="false" outlineLevel="0" collapsed="false">
      <c r="A29" s="69" t="s">
        <v>88</v>
      </c>
      <c r="B29" s="72" t="n">
        <f aca="false">SUM(B31:B33)</f>
        <v>-842691892.41</v>
      </c>
      <c r="C29" s="72" t="n">
        <f aca="false">SUM(C31:C33)</f>
        <v>-788983228.43</v>
      </c>
      <c r="D29" s="72" t="n">
        <f aca="false">SUM(D31:D33)</f>
        <v>-2485377465.26</v>
      </c>
      <c r="E29" s="72" t="n">
        <f aca="false">SUM(E31:E33)</f>
        <v>-2319829481.53</v>
      </c>
    </row>
    <row r="30" customFormat="false" ht="15.75" hidden="false" customHeight="false" outlineLevel="0" collapsed="false">
      <c r="A30" s="67" t="s">
        <v>79</v>
      </c>
      <c r="B30" s="71"/>
      <c r="C30" s="67"/>
      <c r="D30" s="72" t="s">
        <v>79</v>
      </c>
      <c r="E30" s="72" t="s">
        <v>79</v>
      </c>
    </row>
    <row r="31" customFormat="false" ht="18.75" hidden="false" customHeight="false" outlineLevel="0" collapsed="false">
      <c r="A31" s="69" t="s">
        <v>89</v>
      </c>
      <c r="B31" s="72" t="n">
        <v>-842638501.76</v>
      </c>
      <c r="C31" s="72" t="n">
        <v>-788943653.45</v>
      </c>
      <c r="D31" s="72" t="n">
        <v>-2485295747.25</v>
      </c>
      <c r="E31" s="72" t="n">
        <v>-2319773428.19</v>
      </c>
    </row>
    <row r="32" customFormat="false" ht="15.75" hidden="false" customHeight="false" outlineLevel="0" collapsed="false">
      <c r="A32" s="67" t="s">
        <v>79</v>
      </c>
      <c r="B32" s="71"/>
      <c r="C32" s="67"/>
      <c r="D32" s="72" t="s">
        <v>79</v>
      </c>
      <c r="E32" s="72" t="s">
        <v>79</v>
      </c>
    </row>
    <row r="33" customFormat="false" ht="15.75" hidden="false" customHeight="false" outlineLevel="0" collapsed="false">
      <c r="A33" s="69" t="s">
        <v>90</v>
      </c>
      <c r="B33" s="72" t="n">
        <v>-53390.65</v>
      </c>
      <c r="C33" s="72" t="n">
        <v>-39574.98</v>
      </c>
      <c r="D33" s="72" t="n">
        <v>-81718.01</v>
      </c>
      <c r="E33" s="72" t="n">
        <v>-56053.34</v>
      </c>
    </row>
    <row r="34" customFormat="false" ht="15.75" hidden="false" customHeight="false" outlineLevel="0" collapsed="false">
      <c r="A34" s="67" t="s">
        <v>79</v>
      </c>
      <c r="B34" s="71"/>
      <c r="C34" s="67"/>
      <c r="D34" s="72" t="s">
        <v>79</v>
      </c>
      <c r="E34" s="72" t="s">
        <v>79</v>
      </c>
    </row>
    <row r="35" customFormat="false" ht="18.75" hidden="false" customHeight="false" outlineLevel="0" collapsed="false">
      <c r="A35" s="69" t="s">
        <v>91</v>
      </c>
      <c r="B35" s="72" t="n">
        <f aca="false">SUM(B37:B39)</f>
        <v>0</v>
      </c>
      <c r="C35" s="72" t="n">
        <f aca="false">SUM(C37:C39)</f>
        <v>0</v>
      </c>
      <c r="D35" s="72" t="n">
        <f aca="false">SUM(D37:D39)</f>
        <v>655281.9</v>
      </c>
      <c r="E35" s="72" t="n">
        <f aca="false">SUM(E37:E39)</f>
        <v>-157012.2</v>
      </c>
    </row>
    <row r="36" customFormat="false" ht="15.75" hidden="false" customHeight="false" outlineLevel="0" collapsed="false">
      <c r="A36" s="67" t="s">
        <v>79</v>
      </c>
      <c r="B36" s="71"/>
      <c r="C36" s="67"/>
      <c r="D36" s="72" t="s">
        <v>79</v>
      </c>
      <c r="E36" s="72" t="s">
        <v>79</v>
      </c>
    </row>
    <row r="37" customFormat="false" ht="15.75" hidden="false" customHeight="false" outlineLevel="0" collapsed="false">
      <c r="A37" s="67" t="s">
        <v>92</v>
      </c>
      <c r="B37" s="72" t="n">
        <v>0</v>
      </c>
      <c r="C37" s="72" t="n">
        <v>0</v>
      </c>
      <c r="D37" s="72" t="n">
        <v>655281.9</v>
      </c>
      <c r="E37" s="72" t="n">
        <v>0</v>
      </c>
    </row>
    <row r="38" customFormat="false" ht="15.75" hidden="false" customHeight="false" outlineLevel="0" collapsed="false">
      <c r="A38" s="67" t="s">
        <v>79</v>
      </c>
      <c r="B38" s="71"/>
      <c r="C38" s="67"/>
      <c r="D38" s="72" t="s">
        <v>79</v>
      </c>
      <c r="E38" s="72" t="s">
        <v>79</v>
      </c>
    </row>
    <row r="39" customFormat="false" ht="15.75" hidden="false" customHeight="false" outlineLevel="0" collapsed="false">
      <c r="A39" s="67" t="s">
        <v>93</v>
      </c>
      <c r="B39" s="72" t="n">
        <v>0</v>
      </c>
      <c r="C39" s="72" t="n">
        <v>0</v>
      </c>
      <c r="D39" s="72" t="n">
        <v>0</v>
      </c>
      <c r="E39" s="72" t="n">
        <v>-157012.2</v>
      </c>
    </row>
    <row r="40" customFormat="false" ht="15.75" hidden="false" customHeight="false" outlineLevel="0" collapsed="false">
      <c r="A40" s="67" t="s">
        <v>79</v>
      </c>
      <c r="B40" s="71"/>
      <c r="C40" s="67"/>
      <c r="D40" s="72" t="s">
        <v>79</v>
      </c>
      <c r="E40" s="72" t="s">
        <v>79</v>
      </c>
    </row>
    <row r="41" customFormat="false" ht="15.75" hidden="false" customHeight="false" outlineLevel="0" collapsed="false">
      <c r="A41" s="73" t="s">
        <v>94</v>
      </c>
      <c r="B41" s="75" t="n">
        <f aca="false">B19+B21+B29+B35</f>
        <v>-82143964.35</v>
      </c>
      <c r="C41" s="75" t="n">
        <f aca="false">C19+C21+C29+C35</f>
        <v>-107678731.99</v>
      </c>
      <c r="D41" s="75" t="n">
        <f aca="false">D19+D21+D29+D35</f>
        <v>-229851608.07</v>
      </c>
      <c r="E41" s="75" t="n">
        <f aca="false">E19+E21+E29+E35</f>
        <v>-248534790.5</v>
      </c>
    </row>
    <row r="42" customFormat="false" ht="15.75" hidden="false" customHeight="false" outlineLevel="0" collapsed="false">
      <c r="A42" s="67" t="s">
        <v>79</v>
      </c>
      <c r="B42" s="72"/>
      <c r="C42" s="67"/>
      <c r="D42" s="72" t="s">
        <v>79</v>
      </c>
      <c r="E42" s="72" t="s">
        <v>79</v>
      </c>
    </row>
    <row r="43" customFormat="false" ht="18.75" hidden="false" customHeight="false" outlineLevel="0" collapsed="false">
      <c r="A43" s="69" t="s">
        <v>95</v>
      </c>
      <c r="B43" s="72" t="n">
        <v>4241676.94</v>
      </c>
      <c r="C43" s="72" t="n">
        <v>5431939.72</v>
      </c>
      <c r="D43" s="72" t="n">
        <v>14410940.28</v>
      </c>
      <c r="E43" s="72" t="n">
        <v>14932838.46</v>
      </c>
    </row>
    <row r="44" customFormat="false" ht="15.75" hidden="false" customHeight="false" outlineLevel="0" collapsed="false">
      <c r="A44" s="67" t="s">
        <v>79</v>
      </c>
      <c r="B44" s="71"/>
      <c r="C44" s="67"/>
      <c r="D44" s="72" t="s">
        <v>79</v>
      </c>
      <c r="E44" s="72" t="s">
        <v>79</v>
      </c>
    </row>
    <row r="45" customFormat="false" ht="18.75" hidden="false" customHeight="false" outlineLevel="0" collapsed="false">
      <c r="A45" s="69" t="s">
        <v>96</v>
      </c>
      <c r="B45" s="72" t="n">
        <v>-60324113.02</v>
      </c>
      <c r="C45" s="72" t="n">
        <v>-79754175.06</v>
      </c>
      <c r="D45" s="72" t="n">
        <v>-212787212.06</v>
      </c>
      <c r="E45" s="72" t="n">
        <v>-231157531.77</v>
      </c>
    </row>
    <row r="46" customFormat="false" ht="15.75" hidden="false" customHeight="false" outlineLevel="0" collapsed="false">
      <c r="A46" s="67" t="s">
        <v>79</v>
      </c>
      <c r="B46" s="71"/>
      <c r="C46" s="67"/>
      <c r="D46" s="72" t="s">
        <v>79</v>
      </c>
      <c r="E46" s="72" t="s">
        <v>79</v>
      </c>
    </row>
    <row r="47" customFormat="false" ht="18.75" hidden="false" customHeight="false" outlineLevel="0" collapsed="false">
      <c r="A47" s="69" t="s">
        <v>97</v>
      </c>
      <c r="B47" s="72" t="n">
        <f aca="false">B49+B51</f>
        <v>-26497263.3199999</v>
      </c>
      <c r="C47" s="72" t="n">
        <f aca="false">C49+C51</f>
        <v>-6026587</v>
      </c>
      <c r="D47" s="72" t="n">
        <f aca="false">D49+D51</f>
        <v>-3141798.01999998</v>
      </c>
      <c r="E47" s="72" t="n">
        <f aca="false">E49+E51</f>
        <v>-2647610.48000002</v>
      </c>
    </row>
    <row r="48" customFormat="false" ht="15.75" hidden="false" customHeight="false" outlineLevel="0" collapsed="false">
      <c r="A48" s="67" t="s">
        <v>79</v>
      </c>
      <c r="B48" s="71"/>
      <c r="C48" s="67"/>
      <c r="D48" s="72" t="s">
        <v>79</v>
      </c>
      <c r="E48" s="72" t="s">
        <v>79</v>
      </c>
    </row>
    <row r="49" customFormat="false" ht="15.75" hidden="false" customHeight="false" outlineLevel="0" collapsed="false">
      <c r="A49" s="67" t="s">
        <v>98</v>
      </c>
      <c r="B49" s="72" t="n">
        <v>764087899.2</v>
      </c>
      <c r="C49" s="72" t="n">
        <v>704063824.43</v>
      </c>
      <c r="D49" s="72" t="n">
        <v>2353291973.33</v>
      </c>
      <c r="E49" s="72" t="n">
        <v>2178456365.72</v>
      </c>
    </row>
    <row r="50" customFormat="false" ht="15.75" hidden="false" customHeight="false" outlineLevel="0" collapsed="false">
      <c r="A50" s="67" t="s">
        <v>79</v>
      </c>
      <c r="B50" s="71"/>
      <c r="C50" s="67"/>
      <c r="D50" s="72" t="s">
        <v>79</v>
      </c>
      <c r="E50" s="72" t="s">
        <v>79</v>
      </c>
    </row>
    <row r="51" customFormat="false" ht="15.75" hidden="false" customHeight="false" outlineLevel="0" collapsed="false">
      <c r="A51" s="67" t="s">
        <v>99</v>
      </c>
      <c r="B51" s="72" t="n">
        <v>-790585162.52</v>
      </c>
      <c r="C51" s="72" t="n">
        <v>-710090411.43</v>
      </c>
      <c r="D51" s="72" t="n">
        <v>-2356433771.35</v>
      </c>
      <c r="E51" s="72" t="n">
        <v>-2181103976.2</v>
      </c>
    </row>
    <row r="52" customFormat="false" ht="15.75" hidden="false" customHeight="false" outlineLevel="0" collapsed="false">
      <c r="A52" s="67" t="s">
        <v>79</v>
      </c>
      <c r="B52" s="71"/>
      <c r="C52" s="67"/>
      <c r="D52" s="72" t="s">
        <v>79</v>
      </c>
      <c r="E52" s="72" t="s">
        <v>79</v>
      </c>
    </row>
    <row r="53" customFormat="false" ht="18.75" hidden="false" customHeight="false" outlineLevel="0" collapsed="false">
      <c r="A53" s="69" t="s">
        <v>100</v>
      </c>
      <c r="B53" s="72" t="n">
        <v>1180224.85</v>
      </c>
      <c r="C53" s="72" t="n">
        <v>690649.29</v>
      </c>
      <c r="D53" s="72" t="n">
        <v>1800295.04</v>
      </c>
      <c r="E53" s="72" t="n">
        <v>880914.54</v>
      </c>
    </row>
    <row r="54" customFormat="false" ht="15.75" hidden="false" customHeight="false" outlineLevel="0" collapsed="false">
      <c r="A54" s="67" t="s">
        <v>79</v>
      </c>
      <c r="B54" s="71"/>
      <c r="C54" s="67"/>
      <c r="D54" s="72" t="s">
        <v>79</v>
      </c>
      <c r="E54" s="72" t="s">
        <v>79</v>
      </c>
    </row>
    <row r="55" customFormat="false" ht="15.75" hidden="false" customHeight="false" outlineLevel="0" collapsed="false">
      <c r="A55" s="67" t="s">
        <v>101</v>
      </c>
      <c r="B55" s="72" t="n">
        <v>0</v>
      </c>
      <c r="C55" s="72" t="n">
        <v>0</v>
      </c>
      <c r="D55" s="72" t="n">
        <v>0</v>
      </c>
      <c r="E55" s="72" t="n">
        <v>0</v>
      </c>
    </row>
    <row r="56" customFormat="false" ht="15.75" hidden="false" customHeight="false" outlineLevel="0" collapsed="false">
      <c r="A56" s="67" t="s">
        <v>79</v>
      </c>
      <c r="B56" s="71"/>
      <c r="C56" s="67"/>
      <c r="D56" s="72" t="s">
        <v>79</v>
      </c>
      <c r="E56" s="72" t="s">
        <v>79</v>
      </c>
    </row>
    <row r="57" customFormat="false" ht="18.75" hidden="false" customHeight="false" outlineLevel="0" collapsed="false">
      <c r="A57" s="69" t="s">
        <v>102</v>
      </c>
      <c r="B57" s="72" t="n">
        <v>2640</v>
      </c>
      <c r="C57" s="72" t="n">
        <f aca="false">-2457567.69+2457567.69+5498.13</f>
        <v>5498.13</v>
      </c>
      <c r="D57" s="72" t="n">
        <v>63491.14</v>
      </c>
      <c r="E57" s="72" t="n">
        <v>155566.66</v>
      </c>
    </row>
    <row r="58" customFormat="false" ht="15.75" hidden="false" customHeight="false" outlineLevel="0" collapsed="false">
      <c r="A58" s="67" t="s">
        <v>79</v>
      </c>
      <c r="B58" s="71"/>
      <c r="C58" s="67"/>
      <c r="D58" s="72" t="s">
        <v>79</v>
      </c>
      <c r="E58" s="72" t="s">
        <v>79</v>
      </c>
    </row>
    <row r="59" customFormat="false" ht="15.75" hidden="false" customHeight="false" outlineLevel="0" collapsed="false">
      <c r="A59" s="69" t="s">
        <v>103</v>
      </c>
      <c r="B59" s="76" t="n">
        <f aca="false">B61+B63</f>
        <v>-2414156.68</v>
      </c>
      <c r="C59" s="76" t="n">
        <f aca="false">C61+C63</f>
        <v>6456432.55</v>
      </c>
      <c r="D59" s="76" t="n">
        <f aca="false">D61+D63</f>
        <v>19452699.01</v>
      </c>
      <c r="E59" s="76" t="n">
        <f aca="false">E61+E63</f>
        <v>21006914.07</v>
      </c>
    </row>
    <row r="60" customFormat="false" ht="15.75" hidden="false" customHeight="false" outlineLevel="0" collapsed="false">
      <c r="A60" s="67" t="s">
        <v>79</v>
      </c>
      <c r="B60" s="71"/>
      <c r="C60" s="67"/>
      <c r="D60" s="72" t="s">
        <v>79</v>
      </c>
      <c r="E60" s="72" t="s">
        <v>79</v>
      </c>
    </row>
    <row r="61" customFormat="false" ht="15.75" hidden="false" customHeight="false" outlineLevel="0" collapsed="false">
      <c r="A61" s="67" t="s">
        <v>104</v>
      </c>
      <c r="B61" s="72" t="n">
        <v>10591867.09</v>
      </c>
      <c r="C61" s="72" t="n">
        <f aca="false">14928325.89-2457567.69-5498.13</f>
        <v>12465260.07</v>
      </c>
      <c r="D61" s="72" t="n">
        <v>38222224.96</v>
      </c>
      <c r="E61" s="72" t="n">
        <v>41256016.11</v>
      </c>
    </row>
    <row r="62" customFormat="false" ht="15.75" hidden="false" customHeight="false" outlineLevel="0" collapsed="false">
      <c r="A62" s="67" t="s">
        <v>79</v>
      </c>
      <c r="B62" s="71"/>
      <c r="C62" s="67"/>
      <c r="D62" s="72" t="s">
        <v>79</v>
      </c>
      <c r="E62" s="72" t="s">
        <v>79</v>
      </c>
    </row>
    <row r="63" customFormat="false" ht="15.75" hidden="false" customHeight="false" outlineLevel="0" collapsed="false">
      <c r="A63" s="67" t="s">
        <v>105</v>
      </c>
      <c r="B63" s="72" t="n">
        <v>-13006023.77</v>
      </c>
      <c r="C63" s="72" t="n">
        <v>-6008827.52</v>
      </c>
      <c r="D63" s="72" t="n">
        <v>-18769525.95</v>
      </c>
      <c r="E63" s="72" t="n">
        <v>-20249102.04</v>
      </c>
    </row>
    <row r="64" customFormat="false" ht="15.75" hidden="false" customHeight="false" outlineLevel="0" collapsed="false">
      <c r="A64" s="67" t="s">
        <v>79</v>
      </c>
      <c r="B64" s="71"/>
      <c r="C64" s="67"/>
      <c r="D64" s="72" t="s">
        <v>79</v>
      </c>
      <c r="E64" s="72" t="s">
        <v>79</v>
      </c>
    </row>
    <row r="65" customFormat="false" ht="15.75" hidden="false" customHeight="false" outlineLevel="0" collapsed="false">
      <c r="A65" s="73" t="s">
        <v>106</v>
      </c>
      <c r="B65" s="75" t="n">
        <f aca="false">B41+B43+B45+B47+B53+B55+B57+B59</f>
        <v>-165954955.58</v>
      </c>
      <c r="C65" s="75" t="n">
        <f aca="false">C41+C43+C45+C47+C53+C55+C57+C59</f>
        <v>-180874974.36</v>
      </c>
      <c r="D65" s="75" t="n">
        <f aca="false">D41+D43+D45+D47+D53+D55+D57+D59</f>
        <v>-410053192.68</v>
      </c>
      <c r="E65" s="75" t="n">
        <f aca="false">E41+E43+E45+E47+E53+E55+E57+E59</f>
        <v>-445363699.02</v>
      </c>
    </row>
    <row r="66" customFormat="false" ht="15.75" hidden="false" customHeight="false" outlineLevel="0" collapsed="false">
      <c r="A66" s="67" t="s">
        <v>79</v>
      </c>
      <c r="B66" s="71"/>
      <c r="C66" s="67"/>
      <c r="D66" s="72" t="s">
        <v>79</v>
      </c>
      <c r="E66" s="72" t="s">
        <v>79</v>
      </c>
    </row>
    <row r="67" customFormat="false" ht="15.75" hidden="false" customHeight="false" outlineLevel="0" collapsed="false">
      <c r="A67" s="67" t="s">
        <v>107</v>
      </c>
      <c r="B67" s="72" t="n">
        <v>0</v>
      </c>
      <c r="C67" s="72" t="n">
        <v>0</v>
      </c>
      <c r="D67" s="72" t="n">
        <v>0</v>
      </c>
      <c r="E67" s="72" t="n">
        <v>0</v>
      </c>
    </row>
    <row r="68" customFormat="false" ht="15.75" hidden="false" customHeight="false" outlineLevel="0" collapsed="false">
      <c r="A68" s="67"/>
      <c r="B68" s="71"/>
      <c r="C68" s="72"/>
      <c r="D68" s="72" t="s">
        <v>79</v>
      </c>
      <c r="E68" s="72" t="s">
        <v>79</v>
      </c>
    </row>
    <row r="69" customFormat="false" ht="15.75" hidden="false" customHeight="false" outlineLevel="0" collapsed="false">
      <c r="A69" s="67" t="s">
        <v>108</v>
      </c>
      <c r="B69" s="72" t="n">
        <v>0</v>
      </c>
      <c r="C69" s="72" t="n">
        <v>0</v>
      </c>
      <c r="D69" s="72" t="n">
        <v>0</v>
      </c>
      <c r="E69" s="72" t="n">
        <v>0</v>
      </c>
    </row>
    <row r="70" customFormat="false" ht="15.75" hidden="false" customHeight="false" outlineLevel="0" collapsed="false">
      <c r="A70" s="67"/>
      <c r="B70" s="71"/>
      <c r="C70" s="67"/>
      <c r="D70" s="72" t="s">
        <v>79</v>
      </c>
      <c r="E70" s="72" t="s">
        <v>79</v>
      </c>
    </row>
    <row r="71" customFormat="false" ht="18.75" hidden="false" customHeight="false" outlineLevel="0" collapsed="false">
      <c r="A71" s="77" t="s">
        <v>109</v>
      </c>
      <c r="B71" s="75" t="n">
        <f aca="false">B65+B67+B69</f>
        <v>-165954955.58</v>
      </c>
      <c r="C71" s="75" t="n">
        <f aca="false">C65+C67+C69</f>
        <v>-180874974.36</v>
      </c>
      <c r="D71" s="75" t="n">
        <f aca="false">D65+D67+D69</f>
        <v>-410053192.68</v>
      </c>
      <c r="E71" s="75" t="n">
        <f aca="false">E65+E67+E69</f>
        <v>-445363699.02</v>
      </c>
    </row>
    <row r="72" customFormat="false" ht="15.75" hidden="false" customHeight="false" outlineLevel="0" collapsed="false">
      <c r="A72" s="67" t="s">
        <v>79</v>
      </c>
      <c r="B72" s="71"/>
      <c r="C72" s="67"/>
      <c r="D72" s="72" t="s">
        <v>79</v>
      </c>
      <c r="E72" s="72" t="s">
        <v>79</v>
      </c>
    </row>
    <row r="73" customFormat="false" ht="15.75" hidden="false" customHeight="false" outlineLevel="0" collapsed="false">
      <c r="A73" s="67" t="s">
        <v>79</v>
      </c>
      <c r="B73" s="71"/>
      <c r="C73" s="67"/>
      <c r="D73" s="72" t="s">
        <v>79</v>
      </c>
      <c r="E73" s="72" t="s">
        <v>79</v>
      </c>
    </row>
    <row r="74" customFormat="false" ht="15.75" hidden="false" customHeight="false" outlineLevel="0" collapsed="false">
      <c r="A74" s="78" t="s">
        <v>79</v>
      </c>
      <c r="B74" s="79"/>
      <c r="C74" s="78"/>
      <c r="D74" s="80" t="s">
        <v>79</v>
      </c>
      <c r="E74" s="80" t="s">
        <v>79</v>
      </c>
    </row>
    <row r="76" customFormat="false" ht="15.75" hidden="true" customHeight="false" outlineLevel="0" collapsed="false">
      <c r="A76" s="59" t="s">
        <v>110</v>
      </c>
      <c r="D76" s="81" t="e">
        <f aca="false">#ref!</f>
        <v>#NAME?</v>
      </c>
      <c r="E76" s="81" t="e">
        <f aca="false">#ref!</f>
        <v>#NAME?</v>
      </c>
    </row>
    <row r="77" customFormat="false" ht="15.75" hidden="true" customHeight="false" outlineLevel="0" collapsed="false">
      <c r="A77" s="59" t="s">
        <v>111</v>
      </c>
      <c r="B77" s="82"/>
      <c r="C77" s="82"/>
      <c r="D77" s="83" t="n">
        <v>-81934813.0299995</v>
      </c>
      <c r="E77" s="83" t="n">
        <v>-96359139.33</v>
      </c>
    </row>
    <row r="78" customFormat="false" ht="15.75" hidden="true" customHeight="false" outlineLevel="0" collapsed="false">
      <c r="D78" s="83" t="n">
        <f aca="false">SUM(D76:D77)</f>
        <v>0</v>
      </c>
      <c r="E78" s="83" t="n">
        <f aca="false">SUM(E76:E77)</f>
        <v>0</v>
      </c>
    </row>
  </sheetData>
  <mergeCells count="6">
    <mergeCell ref="A1:E1"/>
    <mergeCell ref="A2:E2"/>
    <mergeCell ref="A3:E3"/>
    <mergeCell ref="A4:E4"/>
    <mergeCell ref="A5:E5"/>
    <mergeCell ref="A6:E6"/>
  </mergeCells>
  <printOptions headings="false" gridLines="false" gridLinesSet="true" horizontalCentered="true" verticalCentered="false"/>
  <pageMargins left="0.315277777777778" right="0.315277777777778" top="0.315277777777778" bottom="0.315277777777778" header="0.315277777777778" footer="0.315277777777778"/>
  <pageSetup paperSize="9" scale="55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E17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5.75"/>
  <cols>
    <col collapsed="false" hidden="false" max="1" min="1" style="59" width="71.5459183673469"/>
    <col collapsed="false" hidden="false" max="2" min="2" style="59" width="24.030612244898"/>
    <col collapsed="false" hidden="false" max="3" min="3" style="59" width="24.4336734693878"/>
    <col collapsed="false" hidden="false" max="5" min="4" style="59" width="24.3010204081633"/>
    <col collapsed="false" hidden="true" max="1025" min="6" style="59" width="0"/>
  </cols>
  <sheetData>
    <row r="1" customFormat="false" ht="15.75" hidden="false" customHeight="false" outlineLevel="0" collapsed="false">
      <c r="A1" s="60" t="s">
        <v>1</v>
      </c>
      <c r="B1" s="60"/>
      <c r="C1" s="60"/>
      <c r="D1" s="60"/>
      <c r="E1" s="60"/>
    </row>
    <row r="2" customFormat="false" ht="15.75" hidden="false" customHeight="false" outlineLevel="0" collapsed="false">
      <c r="A2" s="61" t="s">
        <v>2</v>
      </c>
      <c r="B2" s="61"/>
      <c r="C2" s="61"/>
      <c r="D2" s="61"/>
      <c r="E2" s="61"/>
    </row>
    <row r="3" customFormat="false" ht="15.75" hidden="false" customHeight="false" outlineLevel="0" collapsed="false">
      <c r="A3" s="62" t="s">
        <v>3</v>
      </c>
      <c r="B3" s="62"/>
      <c r="C3" s="62"/>
      <c r="D3" s="62"/>
      <c r="E3" s="62"/>
    </row>
    <row r="4" customFormat="false" ht="15.75" hidden="false" customHeight="false" outlineLevel="0" collapsed="false">
      <c r="A4" s="60"/>
      <c r="B4" s="60"/>
      <c r="C4" s="60"/>
      <c r="D4" s="60"/>
      <c r="E4" s="60"/>
    </row>
    <row r="5" customFormat="false" ht="15.75" hidden="false" customHeight="false" outlineLevel="0" collapsed="false">
      <c r="A5" s="61" t="s">
        <v>112</v>
      </c>
      <c r="B5" s="61"/>
      <c r="C5" s="61"/>
      <c r="D5" s="61"/>
      <c r="E5" s="61"/>
    </row>
    <row r="6" customFormat="false" ht="15.75" hidden="false" customHeight="false" outlineLevel="0" collapsed="false">
      <c r="A6" s="62"/>
      <c r="B6" s="62"/>
      <c r="C6" s="62"/>
      <c r="D6" s="62"/>
      <c r="E6" s="62"/>
    </row>
    <row r="7" customFormat="false" ht="15.75" hidden="false" customHeight="false" outlineLevel="0" collapsed="false">
      <c r="A7" s="63"/>
      <c r="B7" s="64"/>
      <c r="C7" s="64"/>
      <c r="D7" s="64"/>
      <c r="E7" s="64"/>
    </row>
    <row r="8" customFormat="false" ht="15.75" hidden="false" customHeight="false" outlineLevel="0" collapsed="false">
      <c r="A8" s="65"/>
      <c r="B8" s="66" t="s">
        <v>113</v>
      </c>
      <c r="C8" s="66" t="s">
        <v>76</v>
      </c>
      <c r="D8" s="66" t="s">
        <v>114</v>
      </c>
      <c r="E8" s="84" t="n">
        <v>42614</v>
      </c>
    </row>
    <row r="9" customFormat="false" ht="15.75" hidden="false" customHeight="false" outlineLevel="0" collapsed="false">
      <c r="A9" s="67"/>
      <c r="B9" s="66" t="s">
        <v>9</v>
      </c>
      <c r="C9" s="66" t="s">
        <v>9</v>
      </c>
      <c r="D9" s="66" t="s">
        <v>9</v>
      </c>
      <c r="E9" s="66" t="s">
        <v>9</v>
      </c>
    </row>
    <row r="10" customFormat="false" ht="15.75" hidden="false" customHeight="false" outlineLevel="0" collapsed="false">
      <c r="A10" s="67"/>
      <c r="B10" s="68"/>
      <c r="C10" s="68"/>
      <c r="D10" s="68"/>
      <c r="E10" s="68"/>
    </row>
    <row r="11" customFormat="false" ht="18.75" hidden="false" customHeight="false" outlineLevel="0" collapsed="false">
      <c r="A11" s="77" t="s">
        <v>109</v>
      </c>
      <c r="B11" s="85" t="n">
        <v>-165954955.58</v>
      </c>
      <c r="C11" s="85" t="n">
        <v>-180874974.36</v>
      </c>
      <c r="D11" s="85" t="n">
        <v>-410053192.68</v>
      </c>
      <c r="E11" s="85" t="n">
        <v>-445363699.02</v>
      </c>
    </row>
    <row r="12" customFormat="false" ht="15.75" hidden="false" customHeight="false" outlineLevel="0" collapsed="false">
      <c r="A12" s="67" t="s">
        <v>79</v>
      </c>
      <c r="B12" s="67"/>
      <c r="C12" s="67"/>
      <c r="D12" s="72"/>
      <c r="E12" s="72" t="s">
        <v>79</v>
      </c>
    </row>
    <row r="13" customFormat="false" ht="15.75" hidden="false" customHeight="false" outlineLevel="0" collapsed="false">
      <c r="A13" s="67" t="s">
        <v>79</v>
      </c>
      <c r="B13" s="67"/>
      <c r="C13" s="67"/>
      <c r="D13" s="72" t="s">
        <v>79</v>
      </c>
      <c r="E13" s="72" t="s">
        <v>79</v>
      </c>
    </row>
    <row r="14" customFormat="false" ht="15.75" hidden="false" customHeight="false" outlineLevel="0" collapsed="false">
      <c r="A14" s="73" t="s">
        <v>115</v>
      </c>
      <c r="B14" s="85" t="n">
        <f aca="false">B11</f>
        <v>-165954955.58</v>
      </c>
      <c r="C14" s="85" t="n">
        <f aca="false">C11</f>
        <v>-180874974.36</v>
      </c>
      <c r="D14" s="85" t="n">
        <f aca="false">D11</f>
        <v>-410053192.68</v>
      </c>
      <c r="E14" s="85" t="n">
        <f aca="false">E11</f>
        <v>-445363699.02</v>
      </c>
    </row>
    <row r="15" customFormat="false" ht="15.75" hidden="false" customHeight="false" outlineLevel="0" collapsed="false">
      <c r="A15" s="67" t="s">
        <v>79</v>
      </c>
      <c r="B15" s="67"/>
      <c r="C15" s="67"/>
      <c r="D15" s="72" t="s">
        <v>79</v>
      </c>
      <c r="E15" s="72" t="s">
        <v>79</v>
      </c>
    </row>
    <row r="16" customFormat="false" ht="15.75" hidden="false" customHeight="false" outlineLevel="0" collapsed="false">
      <c r="A16" s="67" t="s">
        <v>79</v>
      </c>
      <c r="B16" s="67"/>
      <c r="C16" s="67"/>
      <c r="D16" s="72" t="s">
        <v>79</v>
      </c>
      <c r="E16" s="72" t="s">
        <v>79</v>
      </c>
    </row>
    <row r="17" customFormat="false" ht="15.75" hidden="false" customHeight="false" outlineLevel="0" collapsed="false">
      <c r="A17" s="78" t="s">
        <v>79</v>
      </c>
      <c r="B17" s="78"/>
      <c r="C17" s="78"/>
      <c r="D17" s="80" t="s">
        <v>79</v>
      </c>
      <c r="E17" s="80" t="s">
        <v>79</v>
      </c>
    </row>
  </sheetData>
  <mergeCells count="6">
    <mergeCell ref="A1:E1"/>
    <mergeCell ref="A2:E2"/>
    <mergeCell ref="A3:E3"/>
    <mergeCell ref="A4:E4"/>
    <mergeCell ref="A5:E5"/>
    <mergeCell ref="A6:E6"/>
  </mergeCells>
  <printOptions headings="false" gridLines="false" gridLinesSet="true" horizontalCentered="false" verticalCentered="false"/>
  <pageMargins left="0.511805555555555" right="0.511805555555555" top="0.315277777777778" bottom="0.315277777777778" header="0.315277777777778" footer="0.315277777777778"/>
  <pageSetup paperSize="9" scale="51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1:M67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2.75"/>
  <cols>
    <col collapsed="false" hidden="false" max="1" min="1" style="86" width="9.98979591836735"/>
    <col collapsed="false" hidden="false" max="2" min="2" style="86" width="19.4387755102041"/>
    <col collapsed="false" hidden="false" max="3" min="3" style="86" width="31.5867346938776"/>
    <col collapsed="false" hidden="false" max="5" min="4" style="86" width="15.1173469387755"/>
    <col collapsed="false" hidden="false" max="6" min="6" style="87" width="18.765306122449"/>
    <col collapsed="false" hidden="false" max="7" min="7" style="86" width="20.5204081632653"/>
    <col collapsed="false" hidden="false" max="8" min="8" style="86" width="10.2602040816327"/>
    <col collapsed="false" hidden="false" max="250" min="9" style="86" width="10.8010204081633"/>
    <col collapsed="false" hidden="false" max="251" min="251" style="86" width="9.98979591836735"/>
    <col collapsed="false" hidden="false" max="252" min="252" style="86" width="19.4387755102041"/>
    <col collapsed="false" hidden="false" max="253" min="253" style="86" width="31.5867346938776"/>
    <col collapsed="false" hidden="false" max="254" min="254" style="86" width="15.1173469387755"/>
    <col collapsed="false" hidden="false" max="255" min="255" style="86" width="15.5255102040816"/>
    <col collapsed="false" hidden="false" max="1025" min="256" style="86" width="18.8979591836735"/>
  </cols>
  <sheetData>
    <row r="11" customFormat="false" ht="12.75" hidden="false" customHeight="false" outlineLevel="0" collapsed="false">
      <c r="A11" s="88"/>
      <c r="B11" s="89"/>
      <c r="C11" s="89"/>
      <c r="D11" s="89"/>
      <c r="E11" s="89"/>
      <c r="F11" s="90"/>
      <c r="G11" s="91"/>
    </row>
    <row r="12" customFormat="false" ht="15.75" hidden="false" customHeight="true" outlineLevel="0" collapsed="false">
      <c r="A12" s="92" t="s">
        <v>116</v>
      </c>
      <c r="B12" s="92"/>
      <c r="C12" s="92"/>
      <c r="D12" s="92"/>
      <c r="E12" s="92"/>
      <c r="F12" s="92"/>
      <c r="G12" s="92"/>
      <c r="H12" s="93"/>
    </row>
    <row r="13" customFormat="false" ht="15.75" hidden="false" customHeight="true" outlineLevel="0" collapsed="false">
      <c r="A13" s="92" t="s">
        <v>2</v>
      </c>
      <c r="B13" s="92"/>
      <c r="C13" s="92"/>
      <c r="D13" s="92"/>
      <c r="E13" s="92"/>
      <c r="F13" s="92"/>
      <c r="G13" s="92"/>
      <c r="H13" s="93"/>
    </row>
    <row r="14" customFormat="false" ht="13.5" hidden="false" customHeight="true" outlineLevel="0" collapsed="false">
      <c r="A14" s="92" t="s">
        <v>3</v>
      </c>
      <c r="B14" s="92"/>
      <c r="C14" s="92"/>
      <c r="D14" s="92"/>
      <c r="E14" s="92"/>
      <c r="F14" s="92"/>
      <c r="G14" s="92"/>
      <c r="H14" s="93"/>
    </row>
    <row r="15" customFormat="false" ht="13.5" hidden="false" customHeight="true" outlineLevel="0" collapsed="false">
      <c r="A15" s="94"/>
      <c r="B15" s="95"/>
      <c r="C15" s="95"/>
      <c r="D15" s="95"/>
      <c r="E15" s="95"/>
      <c r="F15" s="96"/>
      <c r="G15" s="97"/>
      <c r="H15" s="93"/>
    </row>
    <row r="16" customFormat="false" ht="12.75" hidden="false" customHeight="true" outlineLevel="0" collapsed="false">
      <c r="A16" s="98" t="s">
        <v>117</v>
      </c>
      <c r="B16" s="98"/>
      <c r="C16" s="98"/>
      <c r="D16" s="98"/>
      <c r="E16" s="98"/>
      <c r="F16" s="98"/>
      <c r="G16" s="98"/>
      <c r="H16" s="93"/>
    </row>
    <row r="17" customFormat="false" ht="15.75" hidden="false" customHeight="true" outlineLevel="0" collapsed="false">
      <c r="A17" s="98"/>
      <c r="B17" s="98"/>
      <c r="C17" s="98"/>
      <c r="D17" s="98"/>
      <c r="E17" s="98"/>
      <c r="F17" s="98"/>
      <c r="G17" s="98"/>
      <c r="H17" s="93"/>
    </row>
    <row r="18" customFormat="false" ht="15.75" hidden="false" customHeight="true" outlineLevel="0" collapsed="false">
      <c r="A18" s="98"/>
      <c r="B18" s="98"/>
      <c r="C18" s="98"/>
      <c r="D18" s="98"/>
      <c r="E18" s="98"/>
      <c r="F18" s="98"/>
      <c r="G18" s="98"/>
      <c r="H18" s="93"/>
    </row>
    <row r="19" customFormat="false" ht="15" hidden="false" customHeight="true" outlineLevel="0" collapsed="false">
      <c r="A19" s="98" t="s">
        <v>118</v>
      </c>
      <c r="B19" s="98"/>
      <c r="C19" s="98"/>
      <c r="D19" s="99" t="s">
        <v>119</v>
      </c>
      <c r="E19" s="99" t="s">
        <v>120</v>
      </c>
      <c r="F19" s="100" t="s">
        <v>121</v>
      </c>
      <c r="G19" s="99" t="s">
        <v>122</v>
      </c>
      <c r="H19" s="101"/>
      <c r="I19" s="93"/>
    </row>
    <row r="20" customFormat="false" ht="15" hidden="false" customHeight="true" outlineLevel="0" collapsed="false">
      <c r="A20" s="98"/>
      <c r="B20" s="98"/>
      <c r="C20" s="98"/>
      <c r="D20" s="99"/>
      <c r="E20" s="99"/>
      <c r="F20" s="100"/>
      <c r="G20" s="99"/>
      <c r="H20" s="101"/>
      <c r="I20" s="93"/>
    </row>
    <row r="21" customFormat="false" ht="15" hidden="false" customHeight="false" outlineLevel="0" collapsed="false">
      <c r="A21" s="98"/>
      <c r="B21" s="98"/>
      <c r="C21" s="98"/>
      <c r="D21" s="99"/>
      <c r="E21" s="99"/>
      <c r="F21" s="100"/>
      <c r="G21" s="99"/>
      <c r="H21" s="101"/>
      <c r="I21" s="93"/>
    </row>
    <row r="22" customFormat="false" ht="24" hidden="false" customHeight="true" outlineLevel="0" collapsed="false">
      <c r="A22" s="98"/>
      <c r="B22" s="98"/>
      <c r="C22" s="98"/>
      <c r="D22" s="99"/>
      <c r="E22" s="99"/>
      <c r="F22" s="100"/>
      <c r="G22" s="99"/>
      <c r="H22" s="101"/>
      <c r="I22" s="93"/>
    </row>
    <row r="23" customFormat="false" ht="15.75" hidden="false" customHeight="false" outlineLevel="0" collapsed="false">
      <c r="A23" s="102"/>
      <c r="B23" s="103"/>
      <c r="C23" s="104"/>
      <c r="D23" s="103"/>
      <c r="E23" s="105"/>
      <c r="F23" s="106"/>
      <c r="G23" s="106"/>
      <c r="H23" s="101"/>
      <c r="I23" s="93"/>
    </row>
    <row r="24" customFormat="false" ht="25.5" hidden="false" customHeight="true" outlineLevel="0" collapsed="false">
      <c r="A24" s="107" t="s">
        <v>123</v>
      </c>
      <c r="B24" s="108"/>
      <c r="C24" s="109"/>
      <c r="D24" s="37" t="n">
        <v>62000000</v>
      </c>
      <c r="E24" s="37" t="n">
        <v>0</v>
      </c>
      <c r="F24" s="37" t="n">
        <v>-861897557.9</v>
      </c>
      <c r="G24" s="37" t="n">
        <f aca="false">SUM(D24:F24)</f>
        <v>-799897557.9</v>
      </c>
      <c r="H24" s="101"/>
      <c r="I24" s="93"/>
    </row>
    <row r="25" customFormat="false" ht="26.1" hidden="false" customHeight="true" outlineLevel="0" collapsed="false">
      <c r="A25" s="107" t="s">
        <v>124</v>
      </c>
      <c r="B25" s="108"/>
      <c r="C25" s="109"/>
      <c r="D25" s="37" t="n">
        <v>0</v>
      </c>
      <c r="E25" s="37" t="n">
        <v>0</v>
      </c>
      <c r="F25" s="37" t="n">
        <v>-445363699.02</v>
      </c>
      <c r="G25" s="37" t="n">
        <f aca="false">SUM(D25:F25)</f>
        <v>-445363699.02</v>
      </c>
      <c r="H25" s="101"/>
      <c r="I25" s="93"/>
    </row>
    <row r="26" customFormat="false" ht="26.1" hidden="false" customHeight="true" outlineLevel="0" collapsed="false">
      <c r="A26" s="107" t="s">
        <v>125</v>
      </c>
      <c r="B26" s="108"/>
      <c r="C26" s="109"/>
      <c r="D26" s="37" t="n">
        <v>0</v>
      </c>
      <c r="E26" s="37" t="n">
        <v>0</v>
      </c>
      <c r="F26" s="37" t="n">
        <v>-766694.42</v>
      </c>
      <c r="G26" s="37" t="n">
        <f aca="false">SUM(D26:F26)</f>
        <v>-766694.42</v>
      </c>
      <c r="H26" s="101"/>
      <c r="I26" s="93"/>
    </row>
    <row r="27" customFormat="false" ht="25.5" hidden="false" customHeight="true" outlineLevel="0" collapsed="false">
      <c r="A27" s="110" t="s">
        <v>126</v>
      </c>
      <c r="B27" s="110"/>
      <c r="C27" s="110"/>
      <c r="D27" s="111" t="n">
        <f aca="false">SUM(D23:D26)</f>
        <v>62000000</v>
      </c>
      <c r="E27" s="111" t="n">
        <f aca="false">SUM(E23:E26)</f>
        <v>0</v>
      </c>
      <c r="F27" s="111" t="n">
        <f aca="false">F26+F25+F24</f>
        <v>-1308027951.34</v>
      </c>
      <c r="G27" s="111" t="n">
        <f aca="false">SUM(D27:F27)</f>
        <v>-1246027951.34</v>
      </c>
      <c r="H27" s="101" t="s">
        <v>0</v>
      </c>
      <c r="I27" s="93" t="s">
        <v>0</v>
      </c>
    </row>
    <row r="28" customFormat="false" ht="26.1" hidden="false" customHeight="true" outlineLevel="0" collapsed="false">
      <c r="A28" s="107" t="s">
        <v>127</v>
      </c>
      <c r="B28" s="108"/>
      <c r="C28" s="109"/>
      <c r="D28" s="37" t="n">
        <f aca="false">D27</f>
        <v>62000000</v>
      </c>
      <c r="E28" s="37" t="n">
        <v>0</v>
      </c>
      <c r="F28" s="37" t="n">
        <v>-1351035881.52</v>
      </c>
      <c r="G28" s="37" t="n">
        <f aca="false">SUM(D28:F28)</f>
        <v>-1289035881.52</v>
      </c>
      <c r="H28" s="101"/>
      <c r="I28" s="93"/>
    </row>
    <row r="29" customFormat="false" ht="26.1" hidden="false" customHeight="true" outlineLevel="0" collapsed="false">
      <c r="A29" s="107" t="s">
        <v>128</v>
      </c>
      <c r="B29" s="108"/>
      <c r="C29" s="109"/>
      <c r="D29" s="37" t="n">
        <v>0</v>
      </c>
      <c r="E29" s="37" t="n">
        <v>21034675.71</v>
      </c>
      <c r="F29" s="37" t="n">
        <v>0</v>
      </c>
      <c r="G29" s="37" t="n">
        <f aca="false">SUM(D29:F29)</f>
        <v>21034675.71</v>
      </c>
      <c r="H29" s="101"/>
      <c r="I29" s="93"/>
    </row>
    <row r="30" customFormat="false" ht="26.1" hidden="false" customHeight="true" outlineLevel="0" collapsed="false">
      <c r="A30" s="107" t="s">
        <v>129</v>
      </c>
      <c r="B30" s="108"/>
      <c r="C30" s="109"/>
      <c r="D30" s="37" t="n">
        <v>0</v>
      </c>
      <c r="E30" s="37" t="n">
        <v>0</v>
      </c>
      <c r="F30" s="37" t="n">
        <v>-410053192.68</v>
      </c>
      <c r="G30" s="37" t="n">
        <f aca="false">SUM(D30:F30)</f>
        <v>-410053192.68</v>
      </c>
      <c r="H30" s="101"/>
      <c r="I30" s="93"/>
    </row>
    <row r="31" customFormat="false" ht="26.1" hidden="false" customHeight="true" outlineLevel="0" collapsed="false">
      <c r="A31" s="107" t="s">
        <v>125</v>
      </c>
      <c r="B31" s="108"/>
      <c r="C31" s="109"/>
      <c r="D31" s="37" t="n">
        <v>0</v>
      </c>
      <c r="E31" s="37" t="n">
        <v>0</v>
      </c>
      <c r="F31" s="37" t="n">
        <v>-221808324.81</v>
      </c>
      <c r="G31" s="37" t="n">
        <f aca="false">SUM(D31:F31)</f>
        <v>-221808324.81</v>
      </c>
      <c r="H31" s="101"/>
      <c r="I31" s="93"/>
    </row>
    <row r="32" customFormat="false" ht="26.1" hidden="false" customHeight="true" outlineLevel="0" collapsed="false">
      <c r="A32" s="110" t="s">
        <v>130</v>
      </c>
      <c r="B32" s="110"/>
      <c r="C32" s="110"/>
      <c r="D32" s="111" t="n">
        <f aca="false">SUM(D28:D31)</f>
        <v>62000000</v>
      </c>
      <c r="E32" s="111" t="n">
        <f aca="false">SUM(E28:E31)</f>
        <v>21034675.71</v>
      </c>
      <c r="F32" s="111" t="n">
        <f aca="false">SUM(F28:F31)</f>
        <v>-1982897399.01</v>
      </c>
      <c r="G32" s="111" t="n">
        <f aca="false">SUM(G28:G31)</f>
        <v>-1899862723.3</v>
      </c>
      <c r="H32" s="101"/>
      <c r="I32" s="112"/>
    </row>
    <row r="33" customFormat="false" ht="15.75" hidden="false" customHeight="false" outlineLevel="0" collapsed="false">
      <c r="A33" s="113"/>
      <c r="B33" s="95"/>
      <c r="C33" s="114"/>
      <c r="D33" s="95"/>
      <c r="E33" s="115"/>
      <c r="F33" s="116"/>
      <c r="G33" s="115"/>
      <c r="H33" s="101"/>
      <c r="I33" s="93"/>
    </row>
    <row r="34" customFormat="false" ht="15.75" hidden="false" customHeight="false" outlineLevel="0" collapsed="false">
      <c r="A34" s="117"/>
      <c r="B34" s="108"/>
      <c r="C34" s="108"/>
      <c r="D34" s="108"/>
      <c r="E34" s="108"/>
      <c r="F34" s="118"/>
      <c r="G34" s="119"/>
      <c r="H34" s="101"/>
      <c r="I34" s="93"/>
    </row>
    <row r="35" customFormat="false" ht="15.75" hidden="false" customHeight="false" outlineLevel="0" collapsed="false">
      <c r="A35" s="117"/>
      <c r="B35" s="108"/>
      <c r="C35" s="108"/>
      <c r="D35" s="119"/>
      <c r="E35" s="119"/>
      <c r="F35" s="118"/>
      <c r="G35" s="101"/>
      <c r="H35" s="93"/>
    </row>
    <row r="36" customFormat="false" ht="15.75" hidden="false" customHeight="false" outlineLevel="0" collapsed="false">
      <c r="A36" s="117"/>
      <c r="B36" s="108"/>
      <c r="C36" s="108"/>
      <c r="D36" s="120"/>
      <c r="E36" s="120"/>
      <c r="F36" s="118"/>
      <c r="G36" s="121"/>
      <c r="H36" s="93"/>
    </row>
    <row r="37" customFormat="false" ht="15.75" hidden="false" customHeight="false" outlineLevel="0" collapsed="false">
      <c r="A37" s="117"/>
      <c r="B37" s="108"/>
      <c r="C37" s="108"/>
      <c r="D37" s="120"/>
      <c r="E37" s="120"/>
      <c r="F37" s="118"/>
      <c r="G37" s="122"/>
      <c r="H37" s="93"/>
    </row>
    <row r="38" customFormat="false" ht="15.75" hidden="false" customHeight="false" outlineLevel="0" collapsed="false">
      <c r="A38" s="117"/>
      <c r="B38" s="108"/>
      <c r="C38" s="108"/>
      <c r="D38" s="120"/>
      <c r="E38" s="120"/>
      <c r="F38" s="118"/>
      <c r="G38" s="101"/>
      <c r="H38" s="93"/>
    </row>
    <row r="39" customFormat="false" ht="15.75" hidden="false" customHeight="true" outlineLevel="0" collapsed="false">
      <c r="A39" s="117"/>
      <c r="B39" s="108"/>
      <c r="C39" s="108"/>
      <c r="D39" s="120"/>
      <c r="E39" s="120"/>
      <c r="F39" s="118"/>
      <c r="G39" s="122"/>
      <c r="H39" s="93"/>
    </row>
    <row r="40" customFormat="false" ht="15.75" hidden="false" customHeight="true" outlineLevel="0" collapsed="false">
      <c r="A40" s="117"/>
      <c r="B40" s="108"/>
      <c r="C40" s="108"/>
      <c r="D40" s="120"/>
      <c r="E40" s="120"/>
      <c r="F40" s="118"/>
      <c r="G40" s="101"/>
      <c r="H40" s="93"/>
    </row>
    <row r="41" customFormat="false" ht="15.75" hidden="false" customHeight="true" outlineLevel="0" collapsed="false">
      <c r="A41" s="123"/>
      <c r="B41" s="108"/>
      <c r="C41" s="108"/>
      <c r="D41" s="120"/>
      <c r="E41" s="120"/>
      <c r="F41" s="118"/>
      <c r="G41" s="101"/>
      <c r="H41" s="93"/>
    </row>
    <row r="42" customFormat="false" ht="15.75" hidden="false" customHeight="true" outlineLevel="0" collapsed="false">
      <c r="A42" s="124"/>
      <c r="B42" s="108"/>
      <c r="C42" s="108"/>
      <c r="D42" s="120"/>
      <c r="E42" s="120"/>
      <c r="F42" s="118"/>
      <c r="G42" s="101"/>
      <c r="H42" s="93"/>
    </row>
    <row r="43" customFormat="false" ht="15.75" hidden="false" customHeight="false" outlineLevel="0" collapsed="false">
      <c r="A43" s="124" t="s">
        <v>56</v>
      </c>
      <c r="B43" s="108"/>
      <c r="C43" s="124"/>
      <c r="D43" s="125" t="s">
        <v>57</v>
      </c>
      <c r="E43" s="125"/>
      <c r="F43" s="118"/>
      <c r="G43" s="101"/>
      <c r="H43" s="93"/>
    </row>
    <row r="44" customFormat="false" ht="15.75" hidden="false" customHeight="false" outlineLevel="0" collapsed="false">
      <c r="A44" s="123" t="s">
        <v>59</v>
      </c>
      <c r="B44" s="108"/>
      <c r="C44" s="124"/>
      <c r="D44" s="124" t="s">
        <v>60</v>
      </c>
      <c r="E44" s="124"/>
      <c r="F44" s="126"/>
      <c r="G44" s="101"/>
      <c r="H44" s="127"/>
      <c r="I44" s="128"/>
      <c r="J44" s="128"/>
      <c r="K44" s="128"/>
      <c r="L44" s="128"/>
      <c r="M44" s="128"/>
    </row>
    <row r="45" customFormat="false" ht="15.75" hidden="false" customHeight="false" outlineLevel="0" collapsed="false">
      <c r="A45" s="124" t="s">
        <v>131</v>
      </c>
      <c r="B45" s="108"/>
      <c r="C45" s="124"/>
      <c r="D45" s="124" t="s">
        <v>63</v>
      </c>
      <c r="E45" s="124"/>
      <c r="F45" s="126"/>
      <c r="G45" s="101"/>
      <c r="H45" s="127"/>
      <c r="I45" s="128"/>
      <c r="J45" s="128"/>
      <c r="K45" s="128"/>
      <c r="L45" s="128"/>
      <c r="M45" s="128"/>
    </row>
    <row r="46" customFormat="false" ht="15" hidden="false" customHeight="true" outlineLevel="0" collapsed="false">
      <c r="A46" s="129"/>
      <c r="B46" s="129"/>
      <c r="C46" s="124"/>
      <c r="D46" s="124"/>
      <c r="E46" s="124"/>
      <c r="F46" s="126"/>
      <c r="G46" s="101"/>
      <c r="H46" s="127"/>
      <c r="I46" s="128"/>
      <c r="J46" s="128"/>
      <c r="K46" s="128"/>
      <c r="L46" s="128"/>
      <c r="M46" s="128"/>
    </row>
    <row r="47" customFormat="false" ht="15.75" hidden="false" customHeight="false" outlineLevel="0" collapsed="false">
      <c r="A47" s="123"/>
      <c r="B47" s="108"/>
      <c r="C47" s="124"/>
      <c r="D47" s="124"/>
      <c r="E47" s="124"/>
      <c r="F47" s="126"/>
      <c r="G47" s="101"/>
      <c r="H47" s="127"/>
      <c r="I47" s="128"/>
      <c r="J47" s="128"/>
      <c r="K47" s="128"/>
      <c r="L47" s="128"/>
      <c r="M47" s="128"/>
    </row>
    <row r="48" customFormat="false" ht="15.75" hidden="false" customHeight="false" outlineLevel="0" collapsed="false">
      <c r="A48" s="126"/>
      <c r="B48" s="108"/>
      <c r="C48" s="124"/>
      <c r="D48" s="124"/>
      <c r="E48" s="124"/>
      <c r="F48" s="118"/>
      <c r="G48" s="101"/>
      <c r="H48" s="127"/>
      <c r="I48" s="128"/>
      <c r="J48" s="128"/>
      <c r="K48" s="128"/>
      <c r="L48" s="128"/>
      <c r="M48" s="128"/>
    </row>
    <row r="49" customFormat="false" ht="15.75" hidden="false" customHeight="false" outlineLevel="0" collapsed="false">
      <c r="A49" s="126"/>
      <c r="B49" s="108"/>
      <c r="C49" s="124"/>
      <c r="D49" s="124"/>
      <c r="E49" s="124"/>
      <c r="F49" s="118"/>
      <c r="G49" s="101"/>
      <c r="H49" s="127"/>
      <c r="I49" s="128"/>
      <c r="J49" s="128"/>
      <c r="K49" s="128"/>
      <c r="L49" s="128"/>
      <c r="M49" s="128"/>
    </row>
    <row r="50" customFormat="false" ht="15.75" hidden="false" customHeight="false" outlineLevel="0" collapsed="false">
      <c r="A50" s="126"/>
      <c r="B50" s="108"/>
      <c r="C50" s="124"/>
      <c r="D50" s="124"/>
      <c r="E50" s="124"/>
      <c r="F50" s="118"/>
      <c r="G50" s="101"/>
      <c r="H50" s="127"/>
      <c r="I50" s="128"/>
      <c r="J50" s="128"/>
      <c r="K50" s="128"/>
      <c r="L50" s="128"/>
      <c r="M50" s="128"/>
    </row>
    <row r="51" customFormat="false" ht="15.75" hidden="false" customHeight="false" outlineLevel="0" collapsed="false">
      <c r="A51" s="123"/>
      <c r="B51" s="108"/>
      <c r="C51" s="124"/>
      <c r="D51" s="124"/>
      <c r="E51" s="124"/>
      <c r="F51" s="118"/>
      <c r="G51" s="101"/>
      <c r="H51" s="127"/>
      <c r="I51" s="128"/>
      <c r="J51" s="128"/>
      <c r="K51" s="128"/>
      <c r="L51" s="128"/>
      <c r="M51" s="128"/>
    </row>
    <row r="52" customFormat="false" ht="15.75" hidden="false" customHeight="false" outlineLevel="0" collapsed="false">
      <c r="A52" s="123"/>
      <c r="B52" s="108"/>
      <c r="C52" s="124"/>
      <c r="D52" s="124"/>
      <c r="E52" s="124"/>
      <c r="F52" s="118"/>
      <c r="G52" s="101"/>
      <c r="H52" s="127"/>
      <c r="I52" s="128"/>
      <c r="J52" s="128"/>
      <c r="K52" s="128"/>
      <c r="L52" s="128"/>
      <c r="M52" s="128"/>
    </row>
    <row r="53" customFormat="false" ht="15.75" hidden="false" customHeight="false" outlineLevel="0" collapsed="false">
      <c r="A53" s="123"/>
      <c r="B53" s="108"/>
      <c r="C53" s="124"/>
      <c r="F53" s="118"/>
      <c r="G53" s="130"/>
      <c r="H53" s="128"/>
      <c r="I53" s="128"/>
      <c r="J53" s="128"/>
      <c r="K53" s="128"/>
      <c r="L53" s="128"/>
      <c r="M53" s="128"/>
    </row>
    <row r="54" customFormat="false" ht="15.75" hidden="false" customHeight="false" outlineLevel="0" collapsed="false">
      <c r="A54" s="125" t="s">
        <v>58</v>
      </c>
      <c r="B54" s="108"/>
      <c r="C54" s="124"/>
      <c r="D54" s="125" t="s">
        <v>65</v>
      </c>
      <c r="E54" s="125"/>
      <c r="F54" s="118"/>
      <c r="G54" s="130"/>
      <c r="H54" s="128"/>
      <c r="I54" s="128"/>
      <c r="J54" s="128"/>
      <c r="K54" s="128"/>
      <c r="L54" s="128"/>
      <c r="M54" s="128"/>
    </row>
    <row r="55" customFormat="false" ht="15.75" hidden="false" customHeight="false" outlineLevel="0" collapsed="false">
      <c r="A55" s="126" t="s">
        <v>132</v>
      </c>
      <c r="B55" s="108"/>
      <c r="C55" s="124"/>
      <c r="D55" s="131" t="s">
        <v>68</v>
      </c>
      <c r="E55" s="131"/>
      <c r="F55" s="118"/>
      <c r="G55" s="130"/>
      <c r="H55" s="128"/>
      <c r="I55" s="128"/>
      <c r="J55" s="128"/>
      <c r="K55" s="128"/>
      <c r="L55" s="128"/>
      <c r="M55" s="128"/>
    </row>
    <row r="56" customFormat="false" ht="15.75" hidden="false" customHeight="false" outlineLevel="0" collapsed="false">
      <c r="A56" s="126" t="s">
        <v>133</v>
      </c>
      <c r="B56" s="108"/>
      <c r="C56" s="124"/>
      <c r="D56" s="124" t="s">
        <v>134</v>
      </c>
      <c r="E56" s="124"/>
      <c r="F56" s="118"/>
      <c r="G56" s="130"/>
      <c r="H56" s="128"/>
      <c r="I56" s="128"/>
      <c r="J56" s="128"/>
      <c r="K56" s="128"/>
      <c r="L56" s="128"/>
      <c r="M56" s="128"/>
    </row>
    <row r="57" customFormat="false" ht="15.75" hidden="false" customHeight="false" outlineLevel="0" collapsed="false">
      <c r="A57" s="123"/>
      <c r="B57" s="108"/>
      <c r="C57" s="124"/>
      <c r="D57" s="108"/>
      <c r="E57" s="108"/>
      <c r="F57" s="118"/>
      <c r="G57" s="130"/>
      <c r="H57" s="128"/>
      <c r="I57" s="128"/>
      <c r="J57" s="128"/>
      <c r="K57" s="128"/>
      <c r="L57" s="128"/>
      <c r="M57" s="128"/>
    </row>
    <row r="58" customFormat="false" ht="15.75" hidden="false" customHeight="false" outlineLevel="0" collapsed="false">
      <c r="A58" s="123"/>
      <c r="B58" s="108"/>
      <c r="C58" s="124"/>
      <c r="D58" s="108"/>
      <c r="E58" s="108"/>
      <c r="F58" s="118"/>
      <c r="G58" s="130"/>
      <c r="H58" s="128"/>
      <c r="I58" s="128"/>
      <c r="J58" s="128"/>
      <c r="K58" s="128"/>
      <c r="L58" s="128"/>
      <c r="M58" s="128"/>
    </row>
    <row r="59" customFormat="false" ht="15.75" hidden="false" customHeight="false" outlineLevel="0" collapsed="false">
      <c r="A59" s="123"/>
      <c r="B59" s="108"/>
      <c r="C59" s="124"/>
      <c r="D59" s="108"/>
      <c r="E59" s="108"/>
      <c r="F59" s="118"/>
      <c r="G59" s="130"/>
      <c r="H59" s="128"/>
      <c r="I59" s="128"/>
      <c r="J59" s="128"/>
      <c r="K59" s="128"/>
      <c r="L59" s="128"/>
      <c r="M59" s="128"/>
    </row>
    <row r="60" customFormat="false" ht="15.75" hidden="false" customHeight="false" outlineLevel="0" collapsed="false">
      <c r="A60" s="123"/>
      <c r="B60" s="108"/>
      <c r="C60" s="124"/>
      <c r="D60" s="108"/>
      <c r="E60" s="108"/>
      <c r="F60" s="118"/>
      <c r="G60" s="130"/>
      <c r="H60" s="128"/>
      <c r="I60" s="128"/>
      <c r="J60" s="128"/>
      <c r="K60" s="128"/>
      <c r="L60" s="128"/>
      <c r="M60" s="128"/>
    </row>
    <row r="61" customFormat="false" ht="15.75" hidden="false" customHeight="false" outlineLevel="0" collapsed="false">
      <c r="A61" s="123"/>
      <c r="B61" s="108"/>
      <c r="C61" s="124"/>
      <c r="D61" s="108"/>
      <c r="E61" s="108"/>
      <c r="F61" s="118"/>
      <c r="G61" s="130"/>
      <c r="H61" s="128"/>
      <c r="I61" s="128"/>
      <c r="J61" s="128"/>
      <c r="K61" s="128"/>
      <c r="L61" s="128"/>
      <c r="M61" s="128"/>
    </row>
    <row r="62" customFormat="false" ht="15.75" hidden="false" customHeight="false" outlineLevel="0" collapsed="false">
      <c r="A62" s="123"/>
      <c r="B62" s="108"/>
      <c r="C62" s="124"/>
      <c r="D62" s="108"/>
      <c r="E62" s="108"/>
      <c r="F62" s="118"/>
      <c r="G62" s="130"/>
      <c r="H62" s="128"/>
      <c r="I62" s="128"/>
      <c r="J62" s="128"/>
      <c r="K62" s="128"/>
      <c r="L62" s="128"/>
      <c r="M62" s="128"/>
    </row>
    <row r="63" customFormat="false" ht="15.75" hidden="false" customHeight="false" outlineLevel="0" collapsed="false">
      <c r="A63" s="123"/>
      <c r="B63" s="108"/>
      <c r="C63" s="124"/>
      <c r="D63" s="108"/>
      <c r="E63" s="108"/>
      <c r="F63" s="118"/>
      <c r="G63" s="130"/>
      <c r="H63" s="128"/>
      <c r="I63" s="128"/>
      <c r="J63" s="128"/>
      <c r="K63" s="128"/>
      <c r="L63" s="128"/>
      <c r="M63" s="128"/>
    </row>
    <row r="64" customFormat="false" ht="15.75" hidden="false" customHeight="false" outlineLevel="0" collapsed="false">
      <c r="A64" s="123"/>
      <c r="B64" s="108"/>
      <c r="C64" s="124"/>
      <c r="D64" s="108"/>
      <c r="E64" s="108"/>
      <c r="F64" s="118"/>
      <c r="G64" s="130"/>
      <c r="H64" s="128"/>
      <c r="I64" s="128"/>
      <c r="J64" s="128"/>
      <c r="K64" s="128"/>
      <c r="L64" s="128"/>
      <c r="M64" s="128"/>
    </row>
    <row r="65" customFormat="false" ht="15.75" hidden="false" customHeight="false" outlineLevel="0" collapsed="false">
      <c r="A65" s="45" t="s">
        <v>66</v>
      </c>
      <c r="B65" s="108"/>
      <c r="C65" s="108"/>
      <c r="D65" s="126" t="s">
        <v>67</v>
      </c>
      <c r="E65" s="126"/>
      <c r="F65" s="118"/>
      <c r="G65" s="130"/>
      <c r="H65" s="128"/>
      <c r="I65" s="128"/>
      <c r="J65" s="128"/>
      <c r="K65" s="128"/>
      <c r="L65" s="128"/>
      <c r="M65" s="128"/>
    </row>
    <row r="66" customFormat="false" ht="15.75" hidden="false" customHeight="false" outlineLevel="0" collapsed="false">
      <c r="A66" s="45" t="s">
        <v>69</v>
      </c>
      <c r="B66" s="108"/>
      <c r="C66" s="108"/>
      <c r="D66" s="126" t="s">
        <v>70</v>
      </c>
      <c r="E66" s="126"/>
      <c r="F66" s="131"/>
      <c r="G66" s="130"/>
      <c r="H66" s="128"/>
      <c r="I66" s="128"/>
      <c r="J66" s="128"/>
      <c r="K66" s="128"/>
      <c r="L66" s="128"/>
      <c r="M66" s="128"/>
    </row>
    <row r="67" customFormat="false" ht="15.75" hidden="false" customHeight="false" outlineLevel="0" collapsed="false">
      <c r="A67" s="47" t="s">
        <v>135</v>
      </c>
      <c r="B67" s="108"/>
      <c r="C67" s="108"/>
      <c r="D67" s="126" t="s">
        <v>73</v>
      </c>
      <c r="E67" s="126"/>
      <c r="F67" s="126"/>
      <c r="G67" s="130"/>
      <c r="H67" s="128"/>
      <c r="I67" s="128"/>
      <c r="J67" s="128"/>
      <c r="K67" s="128"/>
      <c r="L67" s="128"/>
      <c r="M67" s="128"/>
    </row>
  </sheetData>
  <mergeCells count="12">
    <mergeCell ref="A12:G12"/>
    <mergeCell ref="A13:G13"/>
    <mergeCell ref="A14:G14"/>
    <mergeCell ref="A16:G18"/>
    <mergeCell ref="A19:C22"/>
    <mergeCell ref="D19:D22"/>
    <mergeCell ref="E19:E22"/>
    <mergeCell ref="F19:F22"/>
    <mergeCell ref="G19:G22"/>
    <mergeCell ref="A27:C27"/>
    <mergeCell ref="A32:C32"/>
    <mergeCell ref="A46:B46"/>
  </mergeCells>
  <printOptions headings="false" gridLines="false" gridLinesSet="true" horizontalCentered="false" verticalCentered="false"/>
  <pageMargins left="0.669444444444444" right="0.579861111111111" top="0.315277777777778" bottom="0.930555555555556" header="0.315277777777778" footer="0.236111111111111"/>
  <pageSetup paperSize="9" scale="64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>&amp;L&amp;"Arial,Normal"&amp;10Ministério da Agricultura, 
Pecuária e Abastecimento - 
MAPA&amp;C&amp;"Arial,Normal"&amp;10Empresa Brasileira de
Pesquisa Agropecuária -
Embrapa&amp;R&amp;"Arial,Normal"&amp;10PqEB Final W3 Norte  Brasília - DF 
CEP 70.770-901
Telefone (61) 3448.4433 
Fax  (61) 3447.1041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6:G80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2.75"/>
  <cols>
    <col collapsed="false" hidden="false" max="1" min="1" style="86" width="10.8010204081633"/>
    <col collapsed="false" hidden="false" max="2" min="2" style="86" width="26.4591836734694"/>
    <col collapsed="false" hidden="false" max="3" min="3" style="86" width="55.3469387755102"/>
    <col collapsed="false" hidden="false" max="5" min="4" style="86" width="27.1326530612245"/>
    <col collapsed="false" hidden="false" max="6" min="6" style="86" width="10.8010204081633"/>
    <col collapsed="false" hidden="false" max="7" min="7" style="86" width="13.6326530612245"/>
    <col collapsed="false" hidden="false" max="8" min="8" style="86" width="104.755102040816"/>
    <col collapsed="false" hidden="false" max="10" min="9" style="86" width="21.3265306122449"/>
    <col collapsed="false" hidden="false" max="11" min="11" style="86" width="15.2551020408163"/>
    <col collapsed="false" hidden="false" max="12" min="12" style="86" width="10.530612244898"/>
    <col collapsed="false" hidden="false" max="1025" min="13" style="86" width="10.8010204081633"/>
  </cols>
  <sheetData>
    <row r="6" customFormat="false" ht="9" hidden="false" customHeight="true" outlineLevel="0" collapsed="false"/>
    <row r="7" customFormat="false" ht="23.25" hidden="false" customHeight="true" outlineLevel="0" collapsed="false">
      <c r="A7" s="132" t="s">
        <v>136</v>
      </c>
      <c r="B7" s="132"/>
      <c r="C7" s="132"/>
      <c r="D7" s="132"/>
      <c r="E7" s="132"/>
    </row>
    <row r="8" customFormat="false" ht="21" hidden="false" customHeight="true" outlineLevel="0" collapsed="false">
      <c r="A8" s="133" t="s">
        <v>2</v>
      </c>
      <c r="B8" s="133"/>
      <c r="C8" s="133"/>
      <c r="D8" s="133"/>
      <c r="E8" s="133"/>
    </row>
    <row r="9" customFormat="false" ht="21.75" hidden="false" customHeight="true" outlineLevel="0" collapsed="false">
      <c r="A9" s="133" t="s">
        <v>3</v>
      </c>
      <c r="B9" s="133"/>
      <c r="C9" s="133"/>
      <c r="D9" s="133"/>
      <c r="E9" s="133"/>
    </row>
    <row r="10" customFormat="false" ht="8.25" hidden="false" customHeight="true" outlineLevel="0" collapsed="false">
      <c r="A10" s="134"/>
      <c r="B10" s="135"/>
      <c r="C10" s="136"/>
      <c r="D10" s="135"/>
      <c r="E10" s="137"/>
    </row>
    <row r="11" customFormat="false" ht="16.35" hidden="false" customHeight="true" outlineLevel="0" collapsed="false">
      <c r="A11" s="138"/>
      <c r="B11" s="138"/>
      <c r="C11" s="138"/>
      <c r="D11" s="138"/>
      <c r="E11" s="138"/>
    </row>
    <row r="12" customFormat="false" ht="24.75" hidden="false" customHeight="true" outlineLevel="0" collapsed="false">
      <c r="A12" s="133" t="s">
        <v>137</v>
      </c>
      <c r="B12" s="133"/>
      <c r="C12" s="133"/>
      <c r="D12" s="133"/>
      <c r="E12" s="133"/>
    </row>
    <row r="13" customFormat="false" ht="7.5" hidden="false" customHeight="true" outlineLevel="0" collapsed="false">
      <c r="A13" s="139"/>
      <c r="B13" s="139"/>
      <c r="C13" s="139"/>
      <c r="D13" s="139"/>
      <c r="E13" s="139"/>
    </row>
    <row r="14" customFormat="false" ht="9" hidden="false" customHeight="true" outlineLevel="0" collapsed="false">
      <c r="A14" s="140"/>
      <c r="B14" s="140"/>
      <c r="C14" s="140"/>
      <c r="D14" s="140"/>
      <c r="E14" s="140"/>
    </row>
    <row r="15" customFormat="false" ht="15" hidden="false" customHeight="false" outlineLevel="0" collapsed="false">
      <c r="A15" s="141"/>
      <c r="B15" s="142"/>
      <c r="C15" s="143"/>
      <c r="D15" s="144" t="s">
        <v>138</v>
      </c>
      <c r="E15" s="144" t="s">
        <v>139</v>
      </c>
    </row>
    <row r="16" customFormat="false" ht="14.25" hidden="false" customHeight="false" outlineLevel="0" collapsed="false">
      <c r="A16" s="145" t="s">
        <v>140</v>
      </c>
      <c r="B16" s="143"/>
      <c r="C16" s="143"/>
      <c r="D16" s="146" t="s">
        <v>9</v>
      </c>
      <c r="E16" s="147" t="s">
        <v>9</v>
      </c>
    </row>
    <row r="17" customFormat="false" ht="15" hidden="false" customHeight="false" outlineLevel="0" collapsed="false">
      <c r="A17" s="141"/>
      <c r="B17" s="142"/>
      <c r="C17" s="142"/>
      <c r="D17" s="148"/>
      <c r="E17" s="149"/>
    </row>
    <row r="18" customFormat="false" ht="14.25" hidden="false" customHeight="false" outlineLevel="0" collapsed="false">
      <c r="A18" s="150" t="s">
        <v>141</v>
      </c>
      <c r="B18" s="151"/>
      <c r="C18" s="152"/>
      <c r="D18" s="153" t="n">
        <f aca="false">SUM(D21:D30)</f>
        <v>32970385.26</v>
      </c>
      <c r="E18" s="153" t="n">
        <f aca="false">SUM(E21:E30)</f>
        <v>30149736.05</v>
      </c>
    </row>
    <row r="19" customFormat="false" ht="15" hidden="false" customHeight="false" outlineLevel="0" collapsed="false">
      <c r="A19" s="154"/>
      <c r="B19" s="155"/>
      <c r="C19" s="156"/>
      <c r="D19" s="157"/>
      <c r="E19" s="157"/>
      <c r="G19" s="158"/>
    </row>
    <row r="20" customFormat="false" ht="12.75" hidden="true" customHeight="true" outlineLevel="0" collapsed="false">
      <c r="A20" s="154" t="s">
        <v>142</v>
      </c>
      <c r="B20" s="155"/>
      <c r="C20" s="159"/>
      <c r="D20" s="157" t="n">
        <v>0</v>
      </c>
      <c r="E20" s="157" t="n">
        <v>0</v>
      </c>
    </row>
    <row r="21" customFormat="false" ht="15" hidden="false" customHeight="false" outlineLevel="0" collapsed="false">
      <c r="A21" s="154" t="s">
        <v>143</v>
      </c>
      <c r="B21" s="142"/>
      <c r="C21" s="159"/>
      <c r="D21" s="157" t="n">
        <v>1544630.16</v>
      </c>
      <c r="E21" s="157" t="n">
        <v>1843990.08</v>
      </c>
      <c r="G21" s="158"/>
    </row>
    <row r="22" customFormat="false" ht="9" hidden="false" customHeight="true" outlineLevel="0" collapsed="false">
      <c r="A22" s="141"/>
      <c r="B22" s="142"/>
      <c r="C22" s="159"/>
      <c r="D22" s="157"/>
      <c r="E22" s="157"/>
    </row>
    <row r="23" customFormat="false" ht="15" hidden="false" customHeight="false" outlineLevel="0" collapsed="false">
      <c r="A23" s="154" t="s">
        <v>144</v>
      </c>
      <c r="B23" s="142"/>
      <c r="C23" s="159"/>
      <c r="D23" s="157" t="n">
        <v>2758413.54</v>
      </c>
      <c r="E23" s="157" t="n">
        <v>2758140.86</v>
      </c>
    </row>
    <row r="24" customFormat="false" ht="9" hidden="false" customHeight="true" outlineLevel="0" collapsed="false">
      <c r="A24" s="141"/>
      <c r="B24" s="142"/>
      <c r="C24" s="159"/>
      <c r="D24" s="157"/>
      <c r="E24" s="157"/>
    </row>
    <row r="25" customFormat="false" ht="15" hidden="false" customHeight="false" outlineLevel="0" collapsed="false">
      <c r="A25" s="154" t="s">
        <v>145</v>
      </c>
      <c r="B25" s="143"/>
      <c r="C25" s="159"/>
      <c r="D25" s="157" t="n">
        <v>16748226.09</v>
      </c>
      <c r="E25" s="157" t="n">
        <v>17791484.29</v>
      </c>
    </row>
    <row r="26" customFormat="false" ht="9" hidden="false" customHeight="true" outlineLevel="0" collapsed="false">
      <c r="A26" s="160"/>
      <c r="B26" s="143"/>
      <c r="C26" s="159"/>
      <c r="D26" s="157"/>
      <c r="E26" s="157"/>
    </row>
    <row r="27" customFormat="false" ht="15" hidden="false" customHeight="false" outlineLevel="0" collapsed="false">
      <c r="A27" s="154" t="s">
        <v>146</v>
      </c>
      <c r="B27" s="142"/>
      <c r="C27" s="159"/>
      <c r="D27" s="157" t="n">
        <v>572571.35</v>
      </c>
      <c r="E27" s="157" t="n">
        <v>1142974.56</v>
      </c>
    </row>
    <row r="28" customFormat="false" ht="9" hidden="false" customHeight="true" outlineLevel="0" collapsed="false">
      <c r="A28" s="141"/>
      <c r="B28" s="142"/>
      <c r="C28" s="159"/>
      <c r="D28" s="157"/>
      <c r="E28" s="157"/>
    </row>
    <row r="29" customFormat="false" ht="15" hidden="false" customHeight="false" outlineLevel="0" collapsed="false">
      <c r="A29" s="154" t="s">
        <v>147</v>
      </c>
      <c r="B29" s="155"/>
      <c r="C29" s="159"/>
      <c r="D29" s="157" t="n">
        <v>11346544.12</v>
      </c>
      <c r="E29" s="157" t="n">
        <v>6613146.26</v>
      </c>
    </row>
    <row r="30" customFormat="false" ht="9" hidden="false" customHeight="true" outlineLevel="0" collapsed="false">
      <c r="A30" s="154"/>
      <c r="B30" s="155"/>
      <c r="C30" s="159"/>
      <c r="D30" s="157"/>
      <c r="E30" s="157"/>
    </row>
    <row r="31" customFormat="false" ht="15" hidden="false" customHeight="false" outlineLevel="0" collapsed="false">
      <c r="A31" s="154"/>
      <c r="B31" s="155"/>
      <c r="C31" s="159"/>
      <c r="D31" s="157"/>
      <c r="E31" s="157"/>
    </row>
    <row r="32" customFormat="false" ht="14.25" hidden="false" customHeight="false" outlineLevel="0" collapsed="false">
      <c r="A32" s="150" t="s">
        <v>148</v>
      </c>
      <c r="B32" s="151"/>
      <c r="C32" s="151"/>
      <c r="D32" s="153" t="n">
        <f aca="false">SUM(D34:D38)</f>
        <v>-2218123944.59</v>
      </c>
      <c r="E32" s="153" t="n">
        <f aca="false">SUM(E34:E38)</f>
        <v>-2044604313.82</v>
      </c>
    </row>
    <row r="33" customFormat="false" ht="15" hidden="false" customHeight="false" outlineLevel="0" collapsed="false">
      <c r="A33" s="154"/>
      <c r="B33" s="155"/>
      <c r="C33" s="159"/>
      <c r="D33" s="157"/>
      <c r="E33" s="157"/>
    </row>
    <row r="34" customFormat="false" ht="9" hidden="false" customHeight="true" outlineLevel="0" collapsed="false">
      <c r="A34" s="154"/>
      <c r="B34" s="155"/>
      <c r="C34" s="155"/>
      <c r="D34" s="157"/>
      <c r="E34" s="157"/>
    </row>
    <row r="35" customFormat="false" ht="15" hidden="false" customHeight="false" outlineLevel="0" collapsed="false">
      <c r="A35" s="154" t="s">
        <v>149</v>
      </c>
      <c r="B35" s="142"/>
      <c r="C35" s="161"/>
      <c r="D35" s="157" t="n">
        <v>-1896282316.52</v>
      </c>
      <c r="E35" s="157" t="n">
        <v>-1732731778.58</v>
      </c>
    </row>
    <row r="36" customFormat="false" ht="9.75" hidden="false" customHeight="true" outlineLevel="0" collapsed="false">
      <c r="A36" s="141"/>
      <c r="B36" s="142"/>
      <c r="C36" s="161"/>
      <c r="D36" s="157"/>
      <c r="E36" s="157"/>
    </row>
    <row r="37" customFormat="false" ht="15" hidden="false" customHeight="true" outlineLevel="0" collapsed="false">
      <c r="A37" s="154" t="s">
        <v>150</v>
      </c>
      <c r="B37" s="142"/>
      <c r="C37" s="161"/>
      <c r="D37" s="157" t="n">
        <v>-321841628.07</v>
      </c>
      <c r="E37" s="157" t="n">
        <v>-311872535.24</v>
      </c>
    </row>
    <row r="38" customFormat="false" ht="9" hidden="false" customHeight="true" outlineLevel="0" collapsed="false">
      <c r="A38" s="141"/>
      <c r="B38" s="142"/>
      <c r="C38" s="161"/>
      <c r="D38" s="157"/>
      <c r="E38" s="157"/>
    </row>
    <row r="39" customFormat="false" ht="15" hidden="false" customHeight="true" outlineLevel="0" collapsed="false">
      <c r="A39" s="141"/>
      <c r="B39" s="142"/>
      <c r="C39" s="161"/>
      <c r="D39" s="157"/>
      <c r="E39" s="157"/>
    </row>
    <row r="40" customFormat="false" ht="15" hidden="false" customHeight="true" outlineLevel="0" collapsed="false">
      <c r="A40" s="150" t="s">
        <v>151</v>
      </c>
      <c r="B40" s="142"/>
      <c r="C40" s="161"/>
      <c r="D40" s="153" t="n">
        <f aca="false">D18+D32</f>
        <v>-2185153559.33</v>
      </c>
      <c r="E40" s="153" t="n">
        <f aca="false">E18+E32</f>
        <v>-2014454577.77</v>
      </c>
      <c r="G40" s="158"/>
    </row>
    <row r="41" customFormat="false" ht="15" hidden="false" customHeight="true" outlineLevel="0" collapsed="false">
      <c r="A41" s="150"/>
      <c r="B41" s="142"/>
      <c r="C41" s="161"/>
      <c r="D41" s="153"/>
      <c r="E41" s="153"/>
    </row>
    <row r="42" customFormat="false" ht="15" hidden="false" customHeight="true" outlineLevel="0" collapsed="false">
      <c r="A42" s="145" t="s">
        <v>152</v>
      </c>
      <c r="B42" s="142"/>
      <c r="C42" s="161"/>
      <c r="D42" s="157"/>
      <c r="E42" s="157"/>
    </row>
    <row r="43" customFormat="false" ht="15" hidden="false" customHeight="true" outlineLevel="0" collapsed="false">
      <c r="A43" s="141"/>
      <c r="B43" s="142"/>
      <c r="C43" s="161"/>
      <c r="D43" s="157"/>
      <c r="E43" s="157"/>
    </row>
    <row r="44" customFormat="false" ht="15" hidden="false" customHeight="true" outlineLevel="0" collapsed="false">
      <c r="A44" s="154" t="s">
        <v>153</v>
      </c>
      <c r="B44" s="142"/>
      <c r="C44" s="161"/>
      <c r="D44" s="157" t="n">
        <v>1928530.75</v>
      </c>
      <c r="E44" s="157" t="n">
        <v>1184650.67</v>
      </c>
    </row>
    <row r="45" customFormat="false" ht="15" hidden="false" customHeight="true" outlineLevel="0" collapsed="false">
      <c r="A45" s="141"/>
      <c r="B45" s="142"/>
      <c r="C45" s="161"/>
      <c r="D45" s="157"/>
      <c r="E45" s="157"/>
    </row>
    <row r="46" customFormat="false" ht="15" hidden="false" customHeight="true" outlineLevel="0" collapsed="false">
      <c r="A46" s="154" t="s">
        <v>154</v>
      </c>
      <c r="B46" s="142"/>
      <c r="C46" s="161"/>
      <c r="D46" s="157" t="n">
        <v>-19423286.41</v>
      </c>
      <c r="E46" s="157" t="n">
        <v>-32560907.24</v>
      </c>
    </row>
    <row r="47" customFormat="false" ht="15" hidden="false" customHeight="true" outlineLevel="0" collapsed="false">
      <c r="A47" s="141"/>
      <c r="B47" s="142"/>
      <c r="C47" s="161"/>
      <c r="D47" s="157"/>
      <c r="E47" s="157"/>
    </row>
    <row r="48" customFormat="false" ht="15" hidden="false" customHeight="true" outlineLevel="0" collapsed="false">
      <c r="A48" s="150" t="s">
        <v>155</v>
      </c>
      <c r="B48" s="142"/>
      <c r="C48" s="161"/>
      <c r="D48" s="153" t="n">
        <f aca="false">SUM(D44:D46)</f>
        <v>-17494755.66</v>
      </c>
      <c r="E48" s="153" t="n">
        <f aca="false">SUM(E44:E46)</f>
        <v>-31376256.57</v>
      </c>
    </row>
    <row r="49" customFormat="false" ht="15" hidden="false" customHeight="true" outlineLevel="0" collapsed="false">
      <c r="A49" s="150"/>
      <c r="B49" s="142"/>
      <c r="C49" s="161"/>
      <c r="D49" s="153"/>
      <c r="E49" s="153"/>
    </row>
    <row r="50" customFormat="false" ht="15" hidden="false" customHeight="true" outlineLevel="0" collapsed="false">
      <c r="A50" s="145" t="s">
        <v>156</v>
      </c>
      <c r="B50" s="142"/>
      <c r="C50" s="161"/>
      <c r="D50" s="157"/>
      <c r="E50" s="157"/>
    </row>
    <row r="51" customFormat="false" ht="15" hidden="false" customHeight="true" outlineLevel="0" collapsed="false">
      <c r="A51" s="141"/>
      <c r="B51" s="142"/>
      <c r="C51" s="161"/>
      <c r="D51" s="157"/>
      <c r="E51" s="157"/>
    </row>
    <row r="52" customFormat="false" ht="15" hidden="false" customHeight="true" outlineLevel="0" collapsed="false">
      <c r="A52" s="154" t="s">
        <v>157</v>
      </c>
      <c r="B52" s="162"/>
      <c r="C52" s="163"/>
      <c r="D52" s="157" t="n">
        <f aca="false">DRE_3_Trimestre!D23</f>
        <v>2225619856.37</v>
      </c>
      <c r="E52" s="157" t="n">
        <f aca="false">DRE_3_Trimestre!E23</f>
        <v>2047125753.1</v>
      </c>
    </row>
    <row r="53" customFormat="false" ht="7.5" hidden="false" customHeight="true" outlineLevel="0" collapsed="false">
      <c r="A53" s="154"/>
      <c r="B53" s="162"/>
      <c r="C53" s="163"/>
      <c r="D53" s="157"/>
      <c r="E53" s="157"/>
    </row>
    <row r="54" customFormat="false" ht="15" hidden="false" customHeight="false" outlineLevel="0" collapsed="false">
      <c r="A54" s="154" t="s">
        <v>158</v>
      </c>
      <c r="B54" s="162"/>
      <c r="C54" s="163"/>
      <c r="D54" s="157" t="n">
        <v>21034675.71</v>
      </c>
      <c r="E54" s="157" t="n">
        <v>41762744.14</v>
      </c>
    </row>
    <row r="55" customFormat="false" ht="9" hidden="false" customHeight="true" outlineLevel="0" collapsed="false">
      <c r="A55" s="154"/>
      <c r="B55" s="142"/>
      <c r="C55" s="161"/>
      <c r="D55" s="157"/>
    </row>
    <row r="56" customFormat="false" ht="15" hidden="false" customHeight="true" outlineLevel="0" collapsed="false">
      <c r="A56" s="150" t="s">
        <v>159</v>
      </c>
      <c r="B56" s="143"/>
      <c r="C56" s="164"/>
      <c r="D56" s="153" t="n">
        <f aca="false">SUM(D52:D55)</f>
        <v>2246654532.08</v>
      </c>
      <c r="E56" s="153" t="n">
        <f aca="false">SUM(E52:E55)</f>
        <v>2088888497.24</v>
      </c>
    </row>
    <row r="57" customFormat="false" ht="15" hidden="false" customHeight="true" outlineLevel="0" collapsed="false">
      <c r="A57" s="141"/>
      <c r="B57" s="142"/>
      <c r="C57" s="161"/>
      <c r="D57" s="157"/>
      <c r="E57" s="157"/>
    </row>
    <row r="58" customFormat="false" ht="15" hidden="false" customHeight="true" outlineLevel="0" collapsed="false">
      <c r="A58" s="160" t="s">
        <v>160</v>
      </c>
      <c r="B58" s="142"/>
      <c r="C58" s="161"/>
      <c r="D58" s="153" t="n">
        <f aca="false">D40+D48+D56</f>
        <v>44006217.0900002</v>
      </c>
      <c r="E58" s="153" t="n">
        <f aca="false">E40+E48+E56</f>
        <v>43057662.9000001</v>
      </c>
    </row>
    <row r="59" customFormat="false" ht="15" hidden="false" customHeight="true" outlineLevel="0" collapsed="false">
      <c r="A59" s="160"/>
      <c r="B59" s="142"/>
      <c r="C59" s="161"/>
      <c r="D59" s="157"/>
      <c r="E59" s="157"/>
    </row>
    <row r="60" customFormat="false" ht="15" hidden="false" customHeight="true" outlineLevel="0" collapsed="false">
      <c r="A60" s="160" t="s">
        <v>161</v>
      </c>
      <c r="B60" s="142"/>
      <c r="C60" s="161"/>
      <c r="D60" s="153" t="n">
        <v>55508292.7399997</v>
      </c>
      <c r="E60" s="153" t="n">
        <v>48865598.86</v>
      </c>
    </row>
    <row r="61" customFormat="false" ht="15" hidden="false" customHeight="true" outlineLevel="0" collapsed="false">
      <c r="A61" s="160"/>
      <c r="B61" s="142"/>
      <c r="C61" s="161"/>
      <c r="D61" s="153"/>
      <c r="E61" s="153"/>
    </row>
    <row r="62" customFormat="false" ht="15" hidden="false" customHeight="true" outlineLevel="0" collapsed="false">
      <c r="A62" s="160" t="s">
        <v>162</v>
      </c>
      <c r="B62" s="142"/>
      <c r="C62" s="161"/>
      <c r="D62" s="153" t="n">
        <f aca="false">D58+D60</f>
        <v>99514509.8299999</v>
      </c>
      <c r="E62" s="153" t="n">
        <f aca="false">E58+E60</f>
        <v>91923261.7600001</v>
      </c>
    </row>
    <row r="63" customFormat="false" ht="22.35" hidden="false" customHeight="true" outlineLevel="0" collapsed="false">
      <c r="A63" s="165"/>
      <c r="B63" s="166"/>
      <c r="C63" s="167"/>
      <c r="D63" s="168"/>
      <c r="E63" s="168"/>
    </row>
    <row r="64" customFormat="false" ht="15" hidden="false" customHeight="false" outlineLevel="0" collapsed="false">
      <c r="A64" s="142"/>
      <c r="B64" s="142"/>
      <c r="C64" s="142"/>
      <c r="D64" s="142"/>
      <c r="E64" s="142"/>
    </row>
    <row r="65" customFormat="false" ht="15" hidden="false" customHeight="false" outlineLevel="0" collapsed="false">
      <c r="A65" s="142"/>
      <c r="B65" s="142"/>
      <c r="C65" s="142"/>
      <c r="D65" s="169"/>
      <c r="E65" s="170"/>
    </row>
    <row r="66" customFormat="false" ht="15" hidden="false" customHeight="false" outlineLevel="0" collapsed="false">
      <c r="A66" s="142"/>
      <c r="B66" s="142"/>
      <c r="C66" s="142"/>
      <c r="D66" s="142"/>
      <c r="E66" s="142"/>
    </row>
    <row r="67" customFormat="false" ht="15" hidden="false" customHeight="false" outlineLevel="0" collapsed="false">
      <c r="A67" s="142"/>
      <c r="B67" s="142"/>
      <c r="C67" s="142"/>
      <c r="D67" s="156"/>
      <c r="E67" s="170"/>
    </row>
    <row r="80" customFormat="false" ht="15.75" hidden="false" customHeight="false" outlineLevel="0" collapsed="false"/>
    <row r="81" customFormat="false" ht="15.75" hidden="false" customHeight="false" outlineLevel="0" collapsed="false"/>
    <row r="82" customFormat="false" ht="15.75" hidden="false" customHeight="false" outlineLevel="0" collapsed="false"/>
    <row r="83" customFormat="false" ht="15.75" hidden="false" customHeight="false" outlineLevel="0" collapsed="false"/>
  </sheetData>
  <mergeCells count="7">
    <mergeCell ref="A7:E7"/>
    <mergeCell ref="A8:E8"/>
    <mergeCell ref="A9:E9"/>
    <mergeCell ref="A11:E11"/>
    <mergeCell ref="A12:E12"/>
    <mergeCell ref="A13:E13"/>
    <mergeCell ref="A14:E14"/>
  </mergeCells>
  <printOptions headings="false" gridLines="false" gridLinesSet="true" horizontalCentered="false" verticalCentered="false"/>
  <pageMargins left="0.669444444444444" right="0.157638888888889" top="0.315277777777778" bottom="0.930555555555556" header="0.315277777777778" footer="0.236111111111111"/>
  <pageSetup paperSize="9" scale="6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>&amp;L&amp;"Arial,Normal"&amp;10Ministério da Agricultura, 
Pecuária e Abastecimento - 
MAPA&amp;C&amp;"Arial,Normal"&amp;10Empresa Brasileira de
Pesquisa Agropecuária -
Embrapa&amp;R&amp;"Arial,Normal"&amp;10PqEB Final W3 Norte  Brasília - DF 
CEP 70.770-901
Telefone (61) 3448.4433 
Fax  (61) 3447.1041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MicrosoftOffice/12.0 MicrosoftExcel/CalculationVersion-4518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2017-05-04T16:41:53Z</dcterms:created>
  <dc:creator>embrapa</dc:creator>
  <dc:language>pt-BR</dc:language>
  <cp:lastModifiedBy>Nelio Pacheco</cp:lastModifiedBy>
  <cp:lastPrinted>2018-01-18T12:24:43Z</cp:lastPrinted>
  <dcterms:modified xsi:type="dcterms:W3CDTF">2018-01-18T12:25:32Z</dcterms:modified>
  <cp:revision>0</cp:revision>
</cp:coreProperties>
</file>